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mpersand Inc\Seasonal Selling Materials\3. S21\S21 Order Forms\"/>
    </mc:Choice>
  </mc:AlternateContent>
  <xr:revisionPtr revIDLastSave="0" documentId="8_{0F3638D8-6BD7-49E3-BBA0-2FB1E31DE399}" xr6:coauthVersionLast="46" xr6:coauthVersionMax="46" xr10:uidLastSave="{00000000-0000-0000-0000-000000000000}"/>
  <bookViews>
    <workbookView xWindow="-17415" yWindow="1500" windowWidth="15375" windowHeight="7965"/>
  </bookViews>
  <sheets>
    <sheet name="RAI_21s-18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5" i="1" l="1"/>
  <c r="B55" i="1"/>
  <c r="J54" i="1"/>
  <c r="B54" i="1"/>
  <c r="J53" i="1"/>
  <c r="B53" i="1"/>
  <c r="J52" i="1"/>
  <c r="B52" i="1"/>
  <c r="J51" i="1"/>
  <c r="B51" i="1"/>
  <c r="J50" i="1"/>
  <c r="B50" i="1"/>
  <c r="J49" i="1"/>
  <c r="B49" i="1"/>
  <c r="J48" i="1"/>
  <c r="B48" i="1"/>
  <c r="J47" i="1"/>
  <c r="B47" i="1"/>
  <c r="J46" i="1"/>
  <c r="B46" i="1"/>
  <c r="J45" i="1"/>
  <c r="B45" i="1"/>
  <c r="J44" i="1"/>
  <c r="B44" i="1"/>
  <c r="J43" i="1"/>
  <c r="B43" i="1"/>
  <c r="J42" i="1"/>
  <c r="B42" i="1"/>
  <c r="J41" i="1"/>
  <c r="B41" i="1"/>
  <c r="J40" i="1"/>
  <c r="B40" i="1"/>
  <c r="J39" i="1"/>
  <c r="B39" i="1"/>
  <c r="J38" i="1"/>
  <c r="B38" i="1"/>
  <c r="J37" i="1"/>
  <c r="B37" i="1"/>
  <c r="J36" i="1"/>
  <c r="B36" i="1"/>
  <c r="J35" i="1"/>
  <c r="B35" i="1"/>
  <c r="J34" i="1"/>
  <c r="B34" i="1"/>
  <c r="J33" i="1"/>
  <c r="B33" i="1"/>
  <c r="J32" i="1"/>
  <c r="B32" i="1"/>
  <c r="J31" i="1"/>
  <c r="B31" i="1"/>
  <c r="J30" i="1"/>
  <c r="B30" i="1"/>
  <c r="J29" i="1"/>
  <c r="B29" i="1"/>
  <c r="J28" i="1"/>
  <c r="B28" i="1"/>
  <c r="J27" i="1"/>
  <c r="B27" i="1"/>
  <c r="J26" i="1"/>
  <c r="B26" i="1"/>
  <c r="J25" i="1"/>
  <c r="B25" i="1"/>
  <c r="J24" i="1"/>
  <c r="B24" i="1"/>
  <c r="J23" i="1"/>
  <c r="B23" i="1"/>
  <c r="J22" i="1"/>
  <c r="B22" i="1"/>
  <c r="J21" i="1"/>
  <c r="B21" i="1"/>
  <c r="J20" i="1"/>
  <c r="B20" i="1"/>
  <c r="J19" i="1"/>
  <c r="B19" i="1"/>
  <c r="J18" i="1"/>
  <c r="B18" i="1"/>
  <c r="J17" i="1"/>
  <c r="B17" i="1"/>
  <c r="J16" i="1"/>
  <c r="B16" i="1"/>
  <c r="J15" i="1"/>
  <c r="B15" i="1"/>
  <c r="J14" i="1"/>
  <c r="B14" i="1"/>
  <c r="J13" i="1"/>
  <c r="B13" i="1"/>
  <c r="J12" i="1"/>
  <c r="B12" i="1"/>
  <c r="J11" i="1"/>
  <c r="B11" i="1"/>
  <c r="J10" i="1"/>
  <c r="B10" i="1"/>
  <c r="J9" i="1"/>
  <c r="B9" i="1"/>
  <c r="J8" i="1"/>
  <c r="B8" i="1"/>
  <c r="J7" i="1"/>
  <c r="B7" i="1"/>
  <c r="J6" i="1"/>
  <c r="B6" i="1"/>
  <c r="J5" i="1"/>
  <c r="B5" i="1"/>
  <c r="J4" i="1"/>
  <c r="B4" i="1"/>
  <c r="J3" i="1"/>
  <c r="B3" i="1"/>
  <c r="J2" i="1"/>
  <c r="B2" i="1"/>
</calcChain>
</file>

<file path=xl/sharedStrings.xml><?xml version="1.0" encoding="utf-8"?>
<sst xmlns="http://schemas.openxmlformats.org/spreadsheetml/2006/main" count="356" uniqueCount="82">
  <si>
    <t>    Qty    </t>
  </si>
  <si>
    <t>          ISBN           </t>
  </si>
  <si>
    <t>Title</t>
  </si>
  <si>
    <t>Author</t>
  </si>
  <si>
    <t>Genre</t>
  </si>
  <si>
    <t>Binding</t>
  </si>
  <si>
    <t>C$ Price</t>
  </si>
  <si>
    <t>On Sale Date</t>
  </si>
  <si>
    <t>Cat Page</t>
  </si>
  <si>
    <t>Publisher</t>
  </si>
  <si>
    <t>Season</t>
  </si>
  <si>
    <t>BISAC</t>
  </si>
  <si>
    <t>###</t>
  </si>
  <si>
    <t>House of Plants: The Card Game</t>
  </si>
  <si>
    <t>Ridleys</t>
  </si>
  <si>
    <t>GIFT</t>
  </si>
  <si>
    <t>BG</t>
  </si>
  <si>
    <t>NCR</t>
  </si>
  <si>
    <t>20F</t>
  </si>
  <si>
    <t>NON000000</t>
  </si>
  <si>
    <t>No Llamas Card Game CDU of 6</t>
  </si>
  <si>
    <t>CF</t>
  </si>
  <si>
    <t>02/23/21</t>
  </si>
  <si>
    <t>20S</t>
  </si>
  <si>
    <t>Lucky Cat Game CDU of 6</t>
  </si>
  <si>
    <t>Avocado Smash CDU of 9</t>
  </si>
  <si>
    <t>18F</t>
  </si>
  <si>
    <t>Peach Snaps CDU of 6</t>
  </si>
  <si>
    <t>19S</t>
  </si>
  <si>
    <t>Crazy Golf</t>
  </si>
  <si>
    <t>Pixelate</t>
  </si>
  <si>
    <t>Fortune Cookies</t>
  </si>
  <si>
    <t>Who Let the Dog Out</t>
  </si>
  <si>
    <t>Selfish: Space Edition</t>
  </si>
  <si>
    <t>19F</t>
  </si>
  <si>
    <t>Selfish: Zombie Edition</t>
  </si>
  <si>
    <t>Drawsome People</t>
  </si>
  <si>
    <t>Think Fast</t>
  </si>
  <si>
    <t>Family Game Night</t>
  </si>
  <si>
    <t>Ding It</t>
  </si>
  <si>
    <t>Kazoo That Tune</t>
  </si>
  <si>
    <t>Who Am I?</t>
  </si>
  <si>
    <t>Travel Trivia CDU of 12</t>
  </si>
  <si>
    <t>Foodie Vacation Travel Trivia</t>
  </si>
  <si>
    <t>DC</t>
  </si>
  <si>
    <t>World Tour Travel Trivia</t>
  </si>
  <si>
    <t>Road Trips Travel Trivia</t>
  </si>
  <si>
    <t>City Getaways Travel Trivia</t>
  </si>
  <si>
    <t>Endangered World 1000 Piece Jigsaw Puzzle</t>
  </si>
  <si>
    <t>PZ</t>
  </si>
  <si>
    <t>Street Food Lover's 1000 Piece Jigsaw Puzzle</t>
  </si>
  <si>
    <t>Inspirational Women Trivia Game</t>
  </si>
  <si>
    <t>Inspirational Women Playing Cards CDU of 12</t>
  </si>
  <si>
    <t>Inspirational Women 1000 Piece Jigsaw Puzzle</t>
  </si>
  <si>
    <t>Cat Lover's 1000 Piece Jigsaw Puzzle</t>
  </si>
  <si>
    <t>Cat Lover's Playing Cards CDU of 12</t>
  </si>
  <si>
    <t>Dog Lover's 1000 Piece Jigsaw Puzzle</t>
  </si>
  <si>
    <t>Dog Lover's Playing Cards CDU of 12</t>
  </si>
  <si>
    <t>Donut Lover's 1000 Piece Jigsaw Puzzle</t>
  </si>
  <si>
    <t>Donut Lover's Playing Cards CDU of 6</t>
  </si>
  <si>
    <t>Coffee Lover's 500 Piece Jigsaw Puzzle in Canister</t>
  </si>
  <si>
    <t>Whisky Lover's 500 Piece Jigsaw Puzzle</t>
  </si>
  <si>
    <t>Whisky Lover's Playing Cards CDU of 6</t>
  </si>
  <si>
    <t>Beer Lover's 500 Piece Jigsaw Puzzle</t>
  </si>
  <si>
    <t>Beer Lover's Playing Cards CDU of 6</t>
  </si>
  <si>
    <t>Drunken Pirates Drinking Game CDU of 6</t>
  </si>
  <si>
    <t>Ring of Fire Card Game CDU of 6</t>
  </si>
  <si>
    <t>That's So 80s Quiz</t>
  </si>
  <si>
    <t>That's So 90s Quiz</t>
  </si>
  <si>
    <t>1980s Music Trivia Game CDU of 6</t>
  </si>
  <si>
    <t>1990s Music Trivia Game CDU of 6</t>
  </si>
  <si>
    <t>Quiz Music Trivia Tape Empty Counter Display Unit</t>
  </si>
  <si>
    <t>CE</t>
  </si>
  <si>
    <t>Pop Hits Music Trivia Game CDU of 6</t>
  </si>
  <si>
    <t>2000s Music Trivia Game CDU of 6</t>
  </si>
  <si>
    <t>Yoyo CDU of 8</t>
  </si>
  <si>
    <t>100 Knock Knock Jokes</t>
  </si>
  <si>
    <t>100 Cat Jokes</t>
  </si>
  <si>
    <t>100 Dog Jokes</t>
  </si>
  <si>
    <t>100 Seriously Crap Jokes</t>
  </si>
  <si>
    <t>100 Cheesy Jokes</t>
  </si>
  <si>
    <t>100 Corny Jokes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</si>
</sst>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/>
  </sheetViews>
  <sheetFormatPr defaultRowHeight="12.75" x14ac:dyDescent="0.35"/>
  <cols>
    <col min="1" max="1" width="7.453125" bestFit="1" customWidth="1"/>
    <col min="2" max="2" width="14.26953125" bestFit="1" customWidth="1"/>
    <col min="3" max="3" width="34.90625" bestFit="1" customWidth="1"/>
    <col min="4" max="4" width="7.08984375" bestFit="1" customWidth="1"/>
    <col min="5" max="5" width="6.26953125" bestFit="1" customWidth="1"/>
    <col min="6" max="6" width="7.36328125" bestFit="1" customWidth="1"/>
    <col min="7" max="7" width="7.6328125" bestFit="1" customWidth="1"/>
    <col min="8" max="8" width="11.7265625" bestFit="1" customWidth="1"/>
    <col min="9" max="9" width="8.1796875" bestFit="1" customWidth="1"/>
    <col min="10" max="10" width="9" bestFit="1" customWidth="1"/>
    <col min="11" max="11" width="6.90625" bestFit="1" customWidth="1"/>
    <col min="12" max="12" width="10.7265625" bestFit="1" customWidth="1"/>
  </cols>
  <sheetData>
    <row r="1" spans="1:12" ht="14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4.5" x14ac:dyDescent="0.35">
      <c r="A2" s="2" t="s">
        <v>12</v>
      </c>
      <c r="B2" s="2" t="str">
        <f>"5055923781081"</f>
        <v>5055923781081</v>
      </c>
      <c r="C2" s="2" t="s">
        <v>13</v>
      </c>
      <c r="D2" s="2" t="s">
        <v>14</v>
      </c>
      <c r="E2" s="2" t="s">
        <v>15</v>
      </c>
      <c r="F2" s="2" t="s">
        <v>16</v>
      </c>
      <c r="G2" s="2">
        <v>22</v>
      </c>
      <c r="H2" s="2" t="s">
        <v>17</v>
      </c>
      <c r="I2" s="2">
        <v>2</v>
      </c>
      <c r="J2" s="2" t="str">
        <f t="shared" ref="J2:J33" si="0">"CHR"</f>
        <v>CHR</v>
      </c>
      <c r="K2" s="2" t="s">
        <v>18</v>
      </c>
      <c r="L2" s="2" t="s">
        <v>19</v>
      </c>
    </row>
    <row r="3" spans="1:12" ht="14.5" x14ac:dyDescent="0.35">
      <c r="A3" s="2"/>
      <c r="B3" s="2" t="str">
        <f>"0810073340114"</f>
        <v>0810073340114</v>
      </c>
      <c r="C3" s="2" t="s">
        <v>20</v>
      </c>
      <c r="D3" s="2" t="s">
        <v>14</v>
      </c>
      <c r="E3" s="2" t="s">
        <v>15</v>
      </c>
      <c r="F3" s="2" t="s">
        <v>21</v>
      </c>
      <c r="G3" s="2">
        <v>104</v>
      </c>
      <c r="H3" s="2" t="s">
        <v>22</v>
      </c>
      <c r="I3" s="2">
        <v>2</v>
      </c>
      <c r="J3" s="2" t="str">
        <f t="shared" si="0"/>
        <v>CHR</v>
      </c>
      <c r="K3" s="2" t="s">
        <v>23</v>
      </c>
      <c r="L3" s="2" t="s">
        <v>19</v>
      </c>
    </row>
    <row r="4" spans="1:12" ht="14.5" x14ac:dyDescent="0.35">
      <c r="A4" s="2"/>
      <c r="B4" s="2" t="str">
        <f>"0810073340121"</f>
        <v>0810073340121</v>
      </c>
      <c r="C4" s="2" t="s">
        <v>24</v>
      </c>
      <c r="D4" s="2" t="s">
        <v>14</v>
      </c>
      <c r="E4" s="2" t="s">
        <v>15</v>
      </c>
      <c r="F4" s="2" t="s">
        <v>21</v>
      </c>
      <c r="G4" s="2">
        <v>130</v>
      </c>
      <c r="H4" s="2" t="s">
        <v>22</v>
      </c>
      <c r="I4" s="2">
        <v>3</v>
      </c>
      <c r="J4" s="2" t="str">
        <f t="shared" si="0"/>
        <v>CHR</v>
      </c>
      <c r="K4" s="2" t="s">
        <v>18</v>
      </c>
      <c r="L4" s="2" t="s">
        <v>19</v>
      </c>
    </row>
    <row r="5" spans="1:12" ht="14.5" x14ac:dyDescent="0.35">
      <c r="A5" s="2"/>
      <c r="B5" s="2" t="str">
        <f>"0810073340008"</f>
        <v>0810073340008</v>
      </c>
      <c r="C5" s="2" t="s">
        <v>25</v>
      </c>
      <c r="D5" s="2" t="s">
        <v>14</v>
      </c>
      <c r="E5" s="2" t="s">
        <v>15</v>
      </c>
      <c r="F5" s="2" t="s">
        <v>21</v>
      </c>
      <c r="G5" s="2">
        <v>157</v>
      </c>
      <c r="H5" s="2" t="s">
        <v>22</v>
      </c>
      <c r="I5" s="2">
        <v>3</v>
      </c>
      <c r="J5" s="2" t="str">
        <f t="shared" si="0"/>
        <v>CHR</v>
      </c>
      <c r="K5" s="2" t="s">
        <v>26</v>
      </c>
      <c r="L5" s="2" t="s">
        <v>19</v>
      </c>
    </row>
    <row r="6" spans="1:12" ht="14.5" x14ac:dyDescent="0.35">
      <c r="A6" s="2"/>
      <c r="B6" s="2" t="str">
        <f>"0810073340039"</f>
        <v>0810073340039</v>
      </c>
      <c r="C6" s="2" t="s">
        <v>27</v>
      </c>
      <c r="D6" s="2" t="s">
        <v>14</v>
      </c>
      <c r="E6" s="2" t="s">
        <v>15</v>
      </c>
      <c r="F6" s="2" t="s">
        <v>21</v>
      </c>
      <c r="G6" s="2">
        <v>104</v>
      </c>
      <c r="H6" s="2" t="s">
        <v>22</v>
      </c>
      <c r="I6" s="2">
        <v>3</v>
      </c>
      <c r="J6" s="2" t="str">
        <f t="shared" si="0"/>
        <v>CHR</v>
      </c>
      <c r="K6" s="2" t="s">
        <v>28</v>
      </c>
      <c r="L6" s="2" t="s">
        <v>19</v>
      </c>
    </row>
    <row r="7" spans="1:12" ht="14.5" x14ac:dyDescent="0.35">
      <c r="A7" s="2"/>
      <c r="B7" s="2" t="str">
        <f>"5055923781111"</f>
        <v>5055923781111</v>
      </c>
      <c r="C7" s="2" t="s">
        <v>29</v>
      </c>
      <c r="D7" s="2" t="s">
        <v>14</v>
      </c>
      <c r="E7" s="2" t="s">
        <v>15</v>
      </c>
      <c r="F7" s="2" t="s">
        <v>16</v>
      </c>
      <c r="G7" s="2">
        <v>17</v>
      </c>
      <c r="H7" s="3">
        <v>37124</v>
      </c>
      <c r="I7" s="2">
        <v>4</v>
      </c>
      <c r="J7" s="2" t="str">
        <f t="shared" si="0"/>
        <v>CHR</v>
      </c>
      <c r="K7" s="2" t="s">
        <v>18</v>
      </c>
      <c r="L7" s="2" t="s">
        <v>19</v>
      </c>
    </row>
    <row r="8" spans="1:12" ht="14.5" x14ac:dyDescent="0.35">
      <c r="A8" s="2"/>
      <c r="B8" s="2" t="str">
        <f>"5055923781128"</f>
        <v>5055923781128</v>
      </c>
      <c r="C8" s="2" t="s">
        <v>30</v>
      </c>
      <c r="D8" s="2" t="s">
        <v>14</v>
      </c>
      <c r="E8" s="2" t="s">
        <v>15</v>
      </c>
      <c r="F8" s="2" t="s">
        <v>16</v>
      </c>
      <c r="G8" s="2">
        <v>17</v>
      </c>
      <c r="H8" s="3">
        <v>37124</v>
      </c>
      <c r="I8" s="2">
        <v>4</v>
      </c>
      <c r="J8" s="2" t="str">
        <f t="shared" si="0"/>
        <v>CHR</v>
      </c>
      <c r="K8" s="2" t="s">
        <v>18</v>
      </c>
      <c r="L8" s="2" t="s">
        <v>19</v>
      </c>
    </row>
    <row r="9" spans="1:12" ht="14.5" x14ac:dyDescent="0.35">
      <c r="A9" s="2"/>
      <c r="B9" s="2" t="str">
        <f>"5055923781135"</f>
        <v>5055923781135</v>
      </c>
      <c r="C9" s="2" t="s">
        <v>31</v>
      </c>
      <c r="D9" s="2" t="s">
        <v>14</v>
      </c>
      <c r="E9" s="2" t="s">
        <v>15</v>
      </c>
      <c r="F9" s="2" t="s">
        <v>16</v>
      </c>
      <c r="G9" s="2">
        <v>17</v>
      </c>
      <c r="H9" s="3">
        <v>37124</v>
      </c>
      <c r="I9" s="2">
        <v>4</v>
      </c>
      <c r="J9" s="2" t="str">
        <f t="shared" si="0"/>
        <v>CHR</v>
      </c>
      <c r="K9" s="2" t="s">
        <v>18</v>
      </c>
      <c r="L9" s="2" t="s">
        <v>19</v>
      </c>
    </row>
    <row r="10" spans="1:12" ht="14.5" x14ac:dyDescent="0.35">
      <c r="A10" s="2"/>
      <c r="B10" s="2" t="str">
        <f>"5055923781142"</f>
        <v>5055923781142</v>
      </c>
      <c r="C10" s="2" t="s">
        <v>32</v>
      </c>
      <c r="D10" s="2" t="s">
        <v>14</v>
      </c>
      <c r="E10" s="2" t="s">
        <v>15</v>
      </c>
      <c r="F10" s="2" t="s">
        <v>16</v>
      </c>
      <c r="G10" s="2">
        <v>17</v>
      </c>
      <c r="H10" s="3">
        <v>37124</v>
      </c>
      <c r="I10" s="2">
        <v>4</v>
      </c>
      <c r="J10" s="2" t="str">
        <f t="shared" si="0"/>
        <v>CHR</v>
      </c>
      <c r="K10" s="2" t="s">
        <v>18</v>
      </c>
      <c r="L10" s="2" t="s">
        <v>19</v>
      </c>
    </row>
    <row r="11" spans="1:12" ht="14.5" x14ac:dyDescent="0.35">
      <c r="A11" s="2"/>
      <c r="B11" s="2" t="str">
        <f>"5055923767108"</f>
        <v>5055923767108</v>
      </c>
      <c r="C11" s="2" t="s">
        <v>33</v>
      </c>
      <c r="D11" s="2" t="s">
        <v>14</v>
      </c>
      <c r="E11" s="2" t="s">
        <v>15</v>
      </c>
      <c r="F11" s="2" t="s">
        <v>16</v>
      </c>
      <c r="G11" s="2">
        <v>29</v>
      </c>
      <c r="H11" s="3">
        <v>37124</v>
      </c>
      <c r="I11" s="2">
        <v>6</v>
      </c>
      <c r="J11" s="2" t="str">
        <f t="shared" si="0"/>
        <v>CHR</v>
      </c>
      <c r="K11" s="2" t="s">
        <v>34</v>
      </c>
      <c r="L11" s="2" t="s">
        <v>19</v>
      </c>
    </row>
    <row r="12" spans="1:12" ht="14.5" x14ac:dyDescent="0.35">
      <c r="A12" s="2"/>
      <c r="B12" s="2" t="str">
        <f>"5055923765739"</f>
        <v>5055923765739</v>
      </c>
      <c r="C12" s="2" t="s">
        <v>35</v>
      </c>
      <c r="D12" s="2" t="s">
        <v>14</v>
      </c>
      <c r="E12" s="2" t="s">
        <v>15</v>
      </c>
      <c r="F12" s="2" t="s">
        <v>16</v>
      </c>
      <c r="G12" s="2">
        <v>29</v>
      </c>
      <c r="H12" s="3">
        <v>37124</v>
      </c>
      <c r="I12" s="2">
        <v>6</v>
      </c>
      <c r="J12" s="2" t="str">
        <f t="shared" si="0"/>
        <v>CHR</v>
      </c>
      <c r="K12" s="2" t="s">
        <v>34</v>
      </c>
      <c r="L12" s="2" t="s">
        <v>19</v>
      </c>
    </row>
    <row r="13" spans="1:12" ht="14.5" x14ac:dyDescent="0.35">
      <c r="A13" s="2"/>
      <c r="B13" s="2" t="str">
        <f>"5055923773086"</f>
        <v>5055923773086</v>
      </c>
      <c r="C13" s="2" t="s">
        <v>36</v>
      </c>
      <c r="D13" s="2" t="s">
        <v>14</v>
      </c>
      <c r="E13" s="2" t="s">
        <v>15</v>
      </c>
      <c r="F13" s="2" t="s">
        <v>16</v>
      </c>
      <c r="G13" s="2">
        <v>29</v>
      </c>
      <c r="H13" s="3">
        <v>37124</v>
      </c>
      <c r="I13" s="2">
        <v>7</v>
      </c>
      <c r="J13" s="2" t="str">
        <f t="shared" si="0"/>
        <v>CHR</v>
      </c>
      <c r="K13" s="2" t="s">
        <v>23</v>
      </c>
      <c r="L13" s="2" t="s">
        <v>19</v>
      </c>
    </row>
    <row r="14" spans="1:12" ht="14.5" x14ac:dyDescent="0.35">
      <c r="A14" s="2"/>
      <c r="B14" s="2" t="str">
        <f>"5055923765746"</f>
        <v>5055923765746</v>
      </c>
      <c r="C14" s="2" t="s">
        <v>37</v>
      </c>
      <c r="D14" s="2" t="s">
        <v>14</v>
      </c>
      <c r="E14" s="2" t="s">
        <v>15</v>
      </c>
      <c r="F14" s="2" t="s">
        <v>16</v>
      </c>
      <c r="G14" s="2">
        <v>29</v>
      </c>
      <c r="H14" s="3">
        <v>37124</v>
      </c>
      <c r="I14" s="2">
        <v>8</v>
      </c>
      <c r="J14" s="2" t="str">
        <f t="shared" si="0"/>
        <v>CHR</v>
      </c>
      <c r="K14" s="2" t="s">
        <v>34</v>
      </c>
      <c r="L14" s="2" t="s">
        <v>19</v>
      </c>
    </row>
    <row r="15" spans="1:12" ht="14.5" x14ac:dyDescent="0.35">
      <c r="A15" s="2"/>
      <c r="B15" s="2" t="str">
        <f>"5055923786376"</f>
        <v>5055923786376</v>
      </c>
      <c r="C15" s="2" t="s">
        <v>38</v>
      </c>
      <c r="D15" s="2" t="s">
        <v>14</v>
      </c>
      <c r="E15" s="2" t="s">
        <v>15</v>
      </c>
      <c r="F15" s="2" t="s">
        <v>16</v>
      </c>
      <c r="G15" s="2">
        <v>22</v>
      </c>
      <c r="H15" s="3">
        <v>37124</v>
      </c>
      <c r="I15" s="2">
        <v>9</v>
      </c>
      <c r="J15" s="2" t="str">
        <f t="shared" si="0"/>
        <v>CHR</v>
      </c>
      <c r="K15" s="2" t="s">
        <v>18</v>
      </c>
      <c r="L15" s="2" t="s">
        <v>19</v>
      </c>
    </row>
    <row r="16" spans="1:12" ht="14.5" x14ac:dyDescent="0.35">
      <c r="A16" s="2"/>
      <c r="B16" s="2" t="str">
        <f>"5055923785744"</f>
        <v>5055923785744</v>
      </c>
      <c r="C16" s="2" t="s">
        <v>39</v>
      </c>
      <c r="D16" s="2" t="s">
        <v>14</v>
      </c>
      <c r="E16" s="2" t="s">
        <v>15</v>
      </c>
      <c r="F16" s="2" t="s">
        <v>16</v>
      </c>
      <c r="G16" s="2">
        <v>28</v>
      </c>
      <c r="H16" s="3">
        <v>37124</v>
      </c>
      <c r="I16" s="2">
        <v>9</v>
      </c>
      <c r="J16" s="2" t="str">
        <f t="shared" si="0"/>
        <v>CHR</v>
      </c>
      <c r="K16" s="2" t="s">
        <v>18</v>
      </c>
      <c r="L16" s="2" t="s">
        <v>19</v>
      </c>
    </row>
    <row r="17" spans="1:12" ht="14.5" x14ac:dyDescent="0.35">
      <c r="A17" s="2"/>
      <c r="B17" s="2" t="str">
        <f>"5055923765883"</f>
        <v>5055923765883</v>
      </c>
      <c r="C17" s="2" t="s">
        <v>40</v>
      </c>
      <c r="D17" s="2" t="s">
        <v>14</v>
      </c>
      <c r="E17" s="2" t="s">
        <v>15</v>
      </c>
      <c r="F17" s="2" t="s">
        <v>16</v>
      </c>
      <c r="G17" s="2">
        <v>15</v>
      </c>
      <c r="H17" s="3">
        <v>37124</v>
      </c>
      <c r="I17" s="2">
        <v>9</v>
      </c>
      <c r="J17" s="2" t="str">
        <f t="shared" si="0"/>
        <v>CHR</v>
      </c>
      <c r="K17" s="2" t="s">
        <v>34</v>
      </c>
      <c r="L17" s="2" t="s">
        <v>19</v>
      </c>
    </row>
    <row r="18" spans="1:12" ht="14.5" x14ac:dyDescent="0.35">
      <c r="A18" s="2"/>
      <c r="B18" s="2" t="str">
        <f>"5055923765890"</f>
        <v>5055923765890</v>
      </c>
      <c r="C18" s="2" t="s">
        <v>41</v>
      </c>
      <c r="D18" s="2" t="s">
        <v>14</v>
      </c>
      <c r="E18" s="2" t="s">
        <v>15</v>
      </c>
      <c r="F18" s="2" t="s">
        <v>16</v>
      </c>
      <c r="G18" s="2">
        <v>15</v>
      </c>
      <c r="H18" s="3">
        <v>37124</v>
      </c>
      <c r="I18" s="2">
        <v>9</v>
      </c>
      <c r="J18" s="2" t="str">
        <f t="shared" si="0"/>
        <v>CHR</v>
      </c>
      <c r="K18" s="2" t="s">
        <v>34</v>
      </c>
      <c r="L18" s="2" t="s">
        <v>19</v>
      </c>
    </row>
    <row r="19" spans="1:12" ht="14.5" x14ac:dyDescent="0.35">
      <c r="A19" s="2"/>
      <c r="B19" s="2" t="str">
        <f>"0810073340206"</f>
        <v>0810073340206</v>
      </c>
      <c r="C19" s="2" t="s">
        <v>42</v>
      </c>
      <c r="D19" s="2" t="s">
        <v>14</v>
      </c>
      <c r="E19" s="2" t="s">
        <v>15</v>
      </c>
      <c r="F19" s="2" t="s">
        <v>21</v>
      </c>
      <c r="G19" s="2">
        <v>140</v>
      </c>
      <c r="H19" s="2" t="s">
        <v>22</v>
      </c>
      <c r="I19" s="2">
        <v>11</v>
      </c>
      <c r="J19" s="2" t="str">
        <f t="shared" si="0"/>
        <v>CHR</v>
      </c>
      <c r="K19" s="2" t="s">
        <v>23</v>
      </c>
      <c r="L19" s="2" t="s">
        <v>19</v>
      </c>
    </row>
    <row r="20" spans="1:12" ht="14.5" x14ac:dyDescent="0.35">
      <c r="A20" s="2"/>
      <c r="B20" s="2" t="str">
        <f>"5055923776254"</f>
        <v>5055923776254</v>
      </c>
      <c r="C20" s="2" t="s">
        <v>43</v>
      </c>
      <c r="D20" s="2" t="s">
        <v>14</v>
      </c>
      <c r="E20" s="2" t="s">
        <v>15</v>
      </c>
      <c r="F20" s="2" t="s">
        <v>44</v>
      </c>
      <c r="G20" s="2">
        <v>12</v>
      </c>
      <c r="H20" s="3">
        <v>37124</v>
      </c>
      <c r="I20" s="2">
        <v>11</v>
      </c>
      <c r="J20" s="2" t="str">
        <f t="shared" si="0"/>
        <v>CHR</v>
      </c>
      <c r="K20" s="2" t="s">
        <v>23</v>
      </c>
      <c r="L20" s="2" t="s">
        <v>19</v>
      </c>
    </row>
    <row r="21" spans="1:12" ht="14.5" x14ac:dyDescent="0.35">
      <c r="A21" s="2"/>
      <c r="B21" s="2" t="str">
        <f>"5055923778838"</f>
        <v>5055923778838</v>
      </c>
      <c r="C21" s="2" t="s">
        <v>45</v>
      </c>
      <c r="D21" s="2" t="s">
        <v>14</v>
      </c>
      <c r="E21" s="2" t="s">
        <v>15</v>
      </c>
      <c r="F21" s="2" t="s">
        <v>44</v>
      </c>
      <c r="G21" s="2">
        <v>12</v>
      </c>
      <c r="H21" s="3">
        <v>37124</v>
      </c>
      <c r="I21" s="2">
        <v>11</v>
      </c>
      <c r="J21" s="2" t="str">
        <f t="shared" si="0"/>
        <v>CHR</v>
      </c>
      <c r="K21" s="2" t="s">
        <v>23</v>
      </c>
      <c r="L21" s="2" t="s">
        <v>19</v>
      </c>
    </row>
    <row r="22" spans="1:12" ht="14.5" x14ac:dyDescent="0.35">
      <c r="A22" s="2"/>
      <c r="B22" s="2" t="str">
        <f>"5055923776261"</f>
        <v>5055923776261</v>
      </c>
      <c r="C22" s="2" t="s">
        <v>46</v>
      </c>
      <c r="D22" s="2" t="s">
        <v>14</v>
      </c>
      <c r="E22" s="2" t="s">
        <v>15</v>
      </c>
      <c r="F22" s="2" t="s">
        <v>44</v>
      </c>
      <c r="G22" s="2">
        <v>12</v>
      </c>
      <c r="H22" s="3">
        <v>37124</v>
      </c>
      <c r="I22" s="2">
        <v>11</v>
      </c>
      <c r="J22" s="2" t="str">
        <f t="shared" si="0"/>
        <v>CHR</v>
      </c>
      <c r="K22" s="2" t="s">
        <v>23</v>
      </c>
      <c r="L22" s="2" t="s">
        <v>19</v>
      </c>
    </row>
    <row r="23" spans="1:12" ht="14.5" x14ac:dyDescent="0.35">
      <c r="A23" s="2"/>
      <c r="B23" s="2" t="str">
        <f>"5055923776247"</f>
        <v>5055923776247</v>
      </c>
      <c r="C23" s="2" t="s">
        <v>47</v>
      </c>
      <c r="D23" s="2" t="s">
        <v>14</v>
      </c>
      <c r="E23" s="2" t="s">
        <v>15</v>
      </c>
      <c r="F23" s="2" t="s">
        <v>44</v>
      </c>
      <c r="G23" s="2">
        <v>12</v>
      </c>
      <c r="H23" s="3">
        <v>37124</v>
      </c>
      <c r="I23" s="2">
        <v>11</v>
      </c>
      <c r="J23" s="2" t="str">
        <f t="shared" si="0"/>
        <v>CHR</v>
      </c>
      <c r="K23" s="2" t="s">
        <v>23</v>
      </c>
      <c r="L23" s="2" t="s">
        <v>19</v>
      </c>
    </row>
    <row r="24" spans="1:12" ht="29" x14ac:dyDescent="0.35">
      <c r="A24" s="2"/>
      <c r="B24" s="2" t="str">
        <f>"5055923781180"</f>
        <v>5055923781180</v>
      </c>
      <c r="C24" s="2" t="s">
        <v>48</v>
      </c>
      <c r="D24" s="2" t="s">
        <v>14</v>
      </c>
      <c r="E24" s="2" t="s">
        <v>15</v>
      </c>
      <c r="F24" s="2" t="s">
        <v>49</v>
      </c>
      <c r="G24" s="2">
        <v>29</v>
      </c>
      <c r="H24" s="3">
        <v>37124</v>
      </c>
      <c r="I24" s="2">
        <v>12</v>
      </c>
      <c r="J24" s="2" t="str">
        <f t="shared" si="0"/>
        <v>CHR</v>
      </c>
      <c r="K24" s="2" t="s">
        <v>18</v>
      </c>
      <c r="L24" s="2" t="s">
        <v>19</v>
      </c>
    </row>
    <row r="25" spans="1:12" ht="29" x14ac:dyDescent="0.35">
      <c r="A25" s="2"/>
      <c r="B25" s="2" t="str">
        <f>"5055923781173"</f>
        <v>5055923781173</v>
      </c>
      <c r="C25" s="2" t="s">
        <v>50</v>
      </c>
      <c r="D25" s="2" t="s">
        <v>14</v>
      </c>
      <c r="E25" s="2" t="s">
        <v>15</v>
      </c>
      <c r="F25" s="2" t="s">
        <v>49</v>
      </c>
      <c r="G25" s="2">
        <v>29</v>
      </c>
      <c r="H25" s="3">
        <v>37124</v>
      </c>
      <c r="I25" s="2">
        <v>12</v>
      </c>
      <c r="J25" s="2" t="str">
        <f t="shared" si="0"/>
        <v>CHR</v>
      </c>
      <c r="K25" s="2" t="s">
        <v>18</v>
      </c>
      <c r="L25" s="2" t="s">
        <v>19</v>
      </c>
    </row>
    <row r="26" spans="1:12" ht="14.5" x14ac:dyDescent="0.35">
      <c r="A26" s="2"/>
      <c r="B26" s="2" t="str">
        <f>"5055923778883"</f>
        <v>5055923778883</v>
      </c>
      <c r="C26" s="2" t="s">
        <v>51</v>
      </c>
      <c r="D26" s="2" t="s">
        <v>14</v>
      </c>
      <c r="E26" s="2" t="s">
        <v>15</v>
      </c>
      <c r="F26" s="2" t="s">
        <v>44</v>
      </c>
      <c r="G26" s="2">
        <v>12</v>
      </c>
      <c r="H26" s="3">
        <v>37124</v>
      </c>
      <c r="I26" s="2">
        <v>13</v>
      </c>
      <c r="J26" s="2" t="str">
        <f t="shared" si="0"/>
        <v>CHR</v>
      </c>
      <c r="K26" s="2" t="s">
        <v>23</v>
      </c>
      <c r="L26" s="2" t="s">
        <v>19</v>
      </c>
    </row>
    <row r="27" spans="1:12" ht="29" x14ac:dyDescent="0.35">
      <c r="A27" s="2"/>
      <c r="B27" s="2" t="str">
        <f>"0810073340084"</f>
        <v>0810073340084</v>
      </c>
      <c r="C27" s="2" t="s">
        <v>52</v>
      </c>
      <c r="D27" s="2" t="s">
        <v>14</v>
      </c>
      <c r="E27" s="2" t="s">
        <v>15</v>
      </c>
      <c r="F27" s="2" t="s">
        <v>21</v>
      </c>
      <c r="G27" s="2">
        <v>140</v>
      </c>
      <c r="H27" s="2" t="s">
        <v>22</v>
      </c>
      <c r="I27" s="2">
        <v>13</v>
      </c>
      <c r="J27" s="2" t="str">
        <f t="shared" si="0"/>
        <v>CHR</v>
      </c>
      <c r="K27" s="2" t="s">
        <v>23</v>
      </c>
      <c r="L27" s="2" t="s">
        <v>19</v>
      </c>
    </row>
    <row r="28" spans="1:12" ht="29" x14ac:dyDescent="0.35">
      <c r="A28" s="2"/>
      <c r="B28" s="2" t="str">
        <f>"5055923776124"</f>
        <v>5055923776124</v>
      </c>
      <c r="C28" s="2" t="s">
        <v>53</v>
      </c>
      <c r="D28" s="2" t="s">
        <v>14</v>
      </c>
      <c r="E28" s="2" t="s">
        <v>15</v>
      </c>
      <c r="F28" s="2" t="s">
        <v>49</v>
      </c>
      <c r="G28" s="2">
        <v>29</v>
      </c>
      <c r="H28" s="3">
        <v>37124</v>
      </c>
      <c r="I28" s="2">
        <v>13</v>
      </c>
      <c r="J28" s="2" t="str">
        <f t="shared" si="0"/>
        <v>CHR</v>
      </c>
      <c r="K28" s="2" t="s">
        <v>23</v>
      </c>
      <c r="L28" s="2" t="s">
        <v>19</v>
      </c>
    </row>
    <row r="29" spans="1:12" ht="14.5" x14ac:dyDescent="0.35">
      <c r="A29" s="2"/>
      <c r="B29" s="2" t="str">
        <f>"5055923785751"</f>
        <v>5055923785751</v>
      </c>
      <c r="C29" s="2" t="s">
        <v>54</v>
      </c>
      <c r="D29" s="2" t="s">
        <v>14</v>
      </c>
      <c r="E29" s="2" t="s">
        <v>15</v>
      </c>
      <c r="F29" s="2" t="s">
        <v>49</v>
      </c>
      <c r="G29" s="2">
        <v>29</v>
      </c>
      <c r="H29" s="3">
        <v>37124</v>
      </c>
      <c r="I29" s="2">
        <v>14</v>
      </c>
      <c r="J29" s="2" t="str">
        <f t="shared" si="0"/>
        <v>CHR</v>
      </c>
      <c r="K29" s="2" t="s">
        <v>18</v>
      </c>
      <c r="L29" s="2" t="s">
        <v>19</v>
      </c>
    </row>
    <row r="30" spans="1:12" ht="14.5" x14ac:dyDescent="0.35">
      <c r="A30" s="2"/>
      <c r="B30" s="2" t="str">
        <f>"0810073340145"</f>
        <v>0810073340145</v>
      </c>
      <c r="C30" s="2" t="s">
        <v>55</v>
      </c>
      <c r="D30" s="2" t="s">
        <v>14</v>
      </c>
      <c r="E30" s="2" t="s">
        <v>15</v>
      </c>
      <c r="F30" s="2" t="s">
        <v>21</v>
      </c>
      <c r="G30" s="2">
        <v>140</v>
      </c>
      <c r="H30" s="2" t="s">
        <v>22</v>
      </c>
      <c r="I30" s="2">
        <v>14</v>
      </c>
      <c r="J30" s="2" t="str">
        <f t="shared" si="0"/>
        <v>CHR</v>
      </c>
      <c r="K30" s="2" t="s">
        <v>18</v>
      </c>
      <c r="L30" s="2" t="s">
        <v>19</v>
      </c>
    </row>
    <row r="31" spans="1:12" ht="14.5" x14ac:dyDescent="0.35">
      <c r="A31" s="2"/>
      <c r="B31" s="2" t="str">
        <f>"5055923785768"</f>
        <v>5055923785768</v>
      </c>
      <c r="C31" s="2" t="s">
        <v>56</v>
      </c>
      <c r="D31" s="2" t="s">
        <v>14</v>
      </c>
      <c r="E31" s="2" t="s">
        <v>15</v>
      </c>
      <c r="F31" s="2" t="s">
        <v>49</v>
      </c>
      <c r="G31" s="2">
        <v>29</v>
      </c>
      <c r="H31" s="3">
        <v>37124</v>
      </c>
      <c r="I31" s="2">
        <v>14</v>
      </c>
      <c r="J31" s="2" t="str">
        <f t="shared" si="0"/>
        <v>CHR</v>
      </c>
      <c r="K31" s="2" t="s">
        <v>18</v>
      </c>
      <c r="L31" s="2" t="s">
        <v>19</v>
      </c>
    </row>
    <row r="32" spans="1:12" ht="14.5" x14ac:dyDescent="0.35">
      <c r="A32" s="2"/>
      <c r="B32" s="2" t="str">
        <f>"0810073340152"</f>
        <v>0810073340152</v>
      </c>
      <c r="C32" s="2" t="s">
        <v>57</v>
      </c>
      <c r="D32" s="2" t="s">
        <v>14</v>
      </c>
      <c r="E32" s="2" t="s">
        <v>15</v>
      </c>
      <c r="F32" s="2" t="s">
        <v>21</v>
      </c>
      <c r="G32" s="2">
        <v>140</v>
      </c>
      <c r="H32" s="2" t="s">
        <v>22</v>
      </c>
      <c r="I32" s="2">
        <v>14</v>
      </c>
      <c r="J32" s="2" t="str">
        <f t="shared" si="0"/>
        <v>CHR</v>
      </c>
      <c r="K32" s="2" t="s">
        <v>18</v>
      </c>
      <c r="L32" s="2" t="s">
        <v>19</v>
      </c>
    </row>
    <row r="33" spans="1:12" ht="14.5" x14ac:dyDescent="0.35">
      <c r="A33" s="2"/>
      <c r="B33" s="2" t="str">
        <f>"5055923766293"</f>
        <v>5055923766293</v>
      </c>
      <c r="C33" s="2" t="s">
        <v>58</v>
      </c>
      <c r="D33" s="2" t="s">
        <v>14</v>
      </c>
      <c r="E33" s="2" t="s">
        <v>15</v>
      </c>
      <c r="F33" s="2" t="s">
        <v>49</v>
      </c>
      <c r="G33" s="2">
        <v>29</v>
      </c>
      <c r="H33" s="3">
        <v>37124</v>
      </c>
      <c r="I33" s="2">
        <v>15</v>
      </c>
      <c r="J33" s="2" t="str">
        <f t="shared" si="0"/>
        <v>CHR</v>
      </c>
      <c r="K33" s="2" t="s">
        <v>34</v>
      </c>
      <c r="L33" s="2" t="s">
        <v>19</v>
      </c>
    </row>
    <row r="34" spans="1:12" ht="14.5" x14ac:dyDescent="0.35">
      <c r="A34" s="2"/>
      <c r="B34" s="2" t="str">
        <f>"0810073340060"</f>
        <v>0810073340060</v>
      </c>
      <c r="C34" s="2" t="s">
        <v>59</v>
      </c>
      <c r="D34" s="2" t="s">
        <v>14</v>
      </c>
      <c r="E34" s="2" t="s">
        <v>15</v>
      </c>
      <c r="F34" s="2" t="s">
        <v>21</v>
      </c>
      <c r="G34" s="2">
        <v>87</v>
      </c>
      <c r="H34" s="2" t="s">
        <v>22</v>
      </c>
      <c r="I34" s="2">
        <v>15</v>
      </c>
      <c r="J34" s="2" t="str">
        <f t="shared" ref="J34:J55" si="1">"CHR"</f>
        <v>CHR</v>
      </c>
      <c r="K34" s="2" t="s">
        <v>34</v>
      </c>
      <c r="L34" s="2" t="s">
        <v>19</v>
      </c>
    </row>
    <row r="35" spans="1:12" ht="29" x14ac:dyDescent="0.35">
      <c r="A35" s="2"/>
      <c r="B35" s="2" t="str">
        <f>"5055923773109"</f>
        <v>5055923773109</v>
      </c>
      <c r="C35" s="2" t="s">
        <v>60</v>
      </c>
      <c r="D35" s="2" t="s">
        <v>14</v>
      </c>
      <c r="E35" s="2" t="s">
        <v>15</v>
      </c>
      <c r="F35" s="2" t="s">
        <v>49</v>
      </c>
      <c r="G35" s="2">
        <v>26</v>
      </c>
      <c r="H35" s="3">
        <v>37124</v>
      </c>
      <c r="I35" s="2">
        <v>15</v>
      </c>
      <c r="J35" s="2" t="str">
        <f t="shared" si="1"/>
        <v>CHR</v>
      </c>
      <c r="K35" s="2" t="s">
        <v>23</v>
      </c>
      <c r="L35" s="2" t="s">
        <v>19</v>
      </c>
    </row>
    <row r="36" spans="1:12" ht="14.5" x14ac:dyDescent="0.35">
      <c r="A36" s="2"/>
      <c r="B36" s="2" t="str">
        <f>"5055923765821"</f>
        <v>5055923765821</v>
      </c>
      <c r="C36" s="2" t="s">
        <v>61</v>
      </c>
      <c r="D36" s="2" t="s">
        <v>14</v>
      </c>
      <c r="E36" s="2" t="s">
        <v>15</v>
      </c>
      <c r="F36" s="2" t="s">
        <v>49</v>
      </c>
      <c r="G36" s="2">
        <v>26</v>
      </c>
      <c r="H36" s="3">
        <v>37124</v>
      </c>
      <c r="I36" s="2">
        <v>16</v>
      </c>
      <c r="J36" s="2" t="str">
        <f t="shared" si="1"/>
        <v>CHR</v>
      </c>
      <c r="K36" s="2" t="s">
        <v>34</v>
      </c>
      <c r="L36" s="2" t="s">
        <v>19</v>
      </c>
    </row>
    <row r="37" spans="1:12" ht="14.5" x14ac:dyDescent="0.35">
      <c r="A37" s="2"/>
      <c r="B37" s="2" t="str">
        <f>"0810073340053"</f>
        <v>0810073340053</v>
      </c>
      <c r="C37" s="2" t="s">
        <v>62</v>
      </c>
      <c r="D37" s="2" t="s">
        <v>14</v>
      </c>
      <c r="E37" s="2" t="s">
        <v>15</v>
      </c>
      <c r="F37" s="2" t="s">
        <v>21</v>
      </c>
      <c r="G37" s="2">
        <v>87</v>
      </c>
      <c r="H37" s="2" t="s">
        <v>22</v>
      </c>
      <c r="I37" s="2">
        <v>16</v>
      </c>
      <c r="J37" s="2" t="str">
        <f t="shared" si="1"/>
        <v>CHR</v>
      </c>
      <c r="K37" s="2" t="s">
        <v>34</v>
      </c>
      <c r="L37" s="2" t="s">
        <v>19</v>
      </c>
    </row>
    <row r="38" spans="1:12" ht="14.5" x14ac:dyDescent="0.35">
      <c r="A38" s="2"/>
      <c r="B38" s="2" t="str">
        <f>"5055923773093"</f>
        <v>5055923773093</v>
      </c>
      <c r="C38" s="2" t="s">
        <v>63</v>
      </c>
      <c r="D38" s="2" t="s">
        <v>14</v>
      </c>
      <c r="E38" s="2" t="s">
        <v>15</v>
      </c>
      <c r="F38" s="2" t="s">
        <v>49</v>
      </c>
      <c r="G38" s="2">
        <v>26</v>
      </c>
      <c r="H38" s="3">
        <v>37124</v>
      </c>
      <c r="I38" s="2">
        <v>16</v>
      </c>
      <c r="J38" s="2" t="str">
        <f t="shared" si="1"/>
        <v>CHR</v>
      </c>
      <c r="K38" s="2" t="s">
        <v>23</v>
      </c>
      <c r="L38" s="2" t="s">
        <v>19</v>
      </c>
    </row>
    <row r="39" spans="1:12" ht="14.5" x14ac:dyDescent="0.35">
      <c r="A39" s="2"/>
      <c r="B39" s="2" t="str">
        <f>"0810073340077"</f>
        <v>0810073340077</v>
      </c>
      <c r="C39" s="2" t="s">
        <v>64</v>
      </c>
      <c r="D39" s="2" t="s">
        <v>14</v>
      </c>
      <c r="E39" s="2" t="s">
        <v>15</v>
      </c>
      <c r="F39" s="2" t="s">
        <v>21</v>
      </c>
      <c r="G39" s="2">
        <v>87</v>
      </c>
      <c r="H39" s="2" t="s">
        <v>22</v>
      </c>
      <c r="I39" s="2">
        <v>16</v>
      </c>
      <c r="J39" s="2" t="str">
        <f t="shared" si="1"/>
        <v>CHR</v>
      </c>
      <c r="K39" s="2" t="s">
        <v>23</v>
      </c>
      <c r="L39" s="2" t="s">
        <v>19</v>
      </c>
    </row>
    <row r="40" spans="1:12" ht="29" x14ac:dyDescent="0.35">
      <c r="A40" s="2"/>
      <c r="B40" s="2" t="str">
        <f>"0810073340138"</f>
        <v>0810073340138</v>
      </c>
      <c r="C40" s="2" t="s">
        <v>65</v>
      </c>
      <c r="D40" s="2" t="s">
        <v>14</v>
      </c>
      <c r="E40" s="2" t="s">
        <v>15</v>
      </c>
      <c r="F40" s="2" t="s">
        <v>21</v>
      </c>
      <c r="G40" s="2">
        <v>87</v>
      </c>
      <c r="H40" s="2" t="s">
        <v>22</v>
      </c>
      <c r="I40" s="2">
        <v>17</v>
      </c>
      <c r="J40" s="2" t="str">
        <f t="shared" si="1"/>
        <v>CHR</v>
      </c>
      <c r="K40" s="2" t="s">
        <v>18</v>
      </c>
      <c r="L40" s="2" t="s">
        <v>19</v>
      </c>
    </row>
    <row r="41" spans="1:12" ht="14.5" x14ac:dyDescent="0.35">
      <c r="A41" s="2"/>
      <c r="B41" s="2" t="str">
        <f>"0810073340107"</f>
        <v>0810073340107</v>
      </c>
      <c r="C41" s="2" t="s">
        <v>66</v>
      </c>
      <c r="D41" s="2" t="s">
        <v>14</v>
      </c>
      <c r="E41" s="2" t="s">
        <v>15</v>
      </c>
      <c r="F41" s="2" t="s">
        <v>21</v>
      </c>
      <c r="G41" s="2">
        <v>87</v>
      </c>
      <c r="H41" s="2" t="s">
        <v>22</v>
      </c>
      <c r="I41" s="2">
        <v>17</v>
      </c>
      <c r="J41" s="2" t="str">
        <f t="shared" si="1"/>
        <v>CHR</v>
      </c>
      <c r="K41" s="2" t="s">
        <v>23</v>
      </c>
      <c r="L41" s="2" t="s">
        <v>19</v>
      </c>
    </row>
    <row r="42" spans="1:12" ht="14.5" x14ac:dyDescent="0.35">
      <c r="A42" s="2"/>
      <c r="B42" s="2" t="str">
        <f>"5055923752043"</f>
        <v>5055923752043</v>
      </c>
      <c r="C42" s="2" t="s">
        <v>67</v>
      </c>
      <c r="D42" s="2" t="s">
        <v>14</v>
      </c>
      <c r="E42" s="2" t="s">
        <v>15</v>
      </c>
      <c r="F42" s="2" t="s">
        <v>44</v>
      </c>
      <c r="G42" s="2">
        <v>26</v>
      </c>
      <c r="H42" s="3">
        <v>37124</v>
      </c>
      <c r="I42" s="2">
        <v>18</v>
      </c>
      <c r="J42" s="2" t="str">
        <f t="shared" si="1"/>
        <v>CHR</v>
      </c>
      <c r="K42" s="2" t="s">
        <v>26</v>
      </c>
      <c r="L42" s="2" t="s">
        <v>19</v>
      </c>
    </row>
    <row r="43" spans="1:12" ht="14.5" x14ac:dyDescent="0.35">
      <c r="A43" s="2"/>
      <c r="B43" s="2" t="str">
        <f>"5055923752050"</f>
        <v>5055923752050</v>
      </c>
      <c r="C43" s="2" t="s">
        <v>68</v>
      </c>
      <c r="D43" s="2" t="s">
        <v>14</v>
      </c>
      <c r="E43" s="2" t="s">
        <v>15</v>
      </c>
      <c r="F43" s="2" t="s">
        <v>44</v>
      </c>
      <c r="G43" s="2">
        <v>26</v>
      </c>
      <c r="H43" s="3">
        <v>37124</v>
      </c>
      <c r="I43" s="2">
        <v>18</v>
      </c>
      <c r="J43" s="2" t="str">
        <f t="shared" si="1"/>
        <v>CHR</v>
      </c>
      <c r="K43" s="2" t="s">
        <v>26</v>
      </c>
      <c r="L43" s="2" t="s">
        <v>19</v>
      </c>
    </row>
    <row r="44" spans="1:12" ht="14.5" x14ac:dyDescent="0.35">
      <c r="A44" s="2"/>
      <c r="B44" s="2" t="str">
        <f>"0810073340275"</f>
        <v>0810073340275</v>
      </c>
      <c r="C44" s="2" t="s">
        <v>69</v>
      </c>
      <c r="D44" s="2" t="s">
        <v>14</v>
      </c>
      <c r="E44" s="2" t="s">
        <v>15</v>
      </c>
      <c r="F44" s="2" t="s">
        <v>21</v>
      </c>
      <c r="G44" s="2">
        <v>70</v>
      </c>
      <c r="H44" s="2" t="s">
        <v>22</v>
      </c>
      <c r="I44" s="2">
        <v>18</v>
      </c>
      <c r="J44" s="2" t="str">
        <f t="shared" si="1"/>
        <v>CHR</v>
      </c>
      <c r="K44" s="2" t="s">
        <v>34</v>
      </c>
      <c r="L44" s="2" t="s">
        <v>19</v>
      </c>
    </row>
    <row r="45" spans="1:12" ht="14.5" x14ac:dyDescent="0.35">
      <c r="A45" s="2"/>
      <c r="B45" s="2" t="str">
        <f>"0810073340282"</f>
        <v>0810073340282</v>
      </c>
      <c r="C45" s="2" t="s">
        <v>70</v>
      </c>
      <c r="D45" s="2" t="s">
        <v>14</v>
      </c>
      <c r="E45" s="2" t="s">
        <v>15</v>
      </c>
      <c r="F45" s="2" t="s">
        <v>21</v>
      </c>
      <c r="G45" s="2">
        <v>70</v>
      </c>
      <c r="H45" s="2" t="s">
        <v>22</v>
      </c>
      <c r="I45" s="2">
        <v>18</v>
      </c>
      <c r="J45" s="2" t="str">
        <f t="shared" si="1"/>
        <v>CHR</v>
      </c>
      <c r="K45" s="2" t="s">
        <v>34</v>
      </c>
      <c r="L45" s="2" t="s">
        <v>19</v>
      </c>
    </row>
    <row r="46" spans="1:12" ht="29" x14ac:dyDescent="0.35">
      <c r="A46" s="2"/>
      <c r="B46" s="2" t="str">
        <f>"5055923767313"</f>
        <v>5055923767313</v>
      </c>
      <c r="C46" s="2" t="s">
        <v>71</v>
      </c>
      <c r="D46" s="2" t="s">
        <v>14</v>
      </c>
      <c r="E46" s="2" t="s">
        <v>15</v>
      </c>
      <c r="F46" s="2" t="s">
        <v>72</v>
      </c>
      <c r="G46" s="2">
        <v>0</v>
      </c>
      <c r="H46" s="3">
        <v>37124</v>
      </c>
      <c r="I46" s="2">
        <v>18</v>
      </c>
      <c r="J46" s="2" t="str">
        <f t="shared" si="1"/>
        <v>CHR</v>
      </c>
      <c r="K46" s="2" t="s">
        <v>34</v>
      </c>
      <c r="L46" s="2" t="s">
        <v>19</v>
      </c>
    </row>
    <row r="47" spans="1:12" ht="14.5" x14ac:dyDescent="0.35">
      <c r="A47" s="2"/>
      <c r="B47" s="2" t="str">
        <f>"0810073340305"</f>
        <v>0810073340305</v>
      </c>
      <c r="C47" s="2" t="s">
        <v>73</v>
      </c>
      <c r="D47" s="2" t="s">
        <v>14</v>
      </c>
      <c r="E47" s="2" t="s">
        <v>15</v>
      </c>
      <c r="F47" s="2" t="s">
        <v>21</v>
      </c>
      <c r="G47" s="2">
        <v>70</v>
      </c>
      <c r="H47" s="2" t="s">
        <v>22</v>
      </c>
      <c r="I47" s="2">
        <v>18</v>
      </c>
      <c r="J47" s="2" t="str">
        <f t="shared" si="1"/>
        <v>CHR</v>
      </c>
      <c r="K47" s="2" t="s">
        <v>34</v>
      </c>
      <c r="L47" s="2" t="s">
        <v>19</v>
      </c>
    </row>
    <row r="48" spans="1:12" ht="14.5" x14ac:dyDescent="0.35">
      <c r="A48" s="2"/>
      <c r="B48" s="2" t="str">
        <f>"0810073340299"</f>
        <v>0810073340299</v>
      </c>
      <c r="C48" s="2" t="s">
        <v>74</v>
      </c>
      <c r="D48" s="2" t="s">
        <v>14</v>
      </c>
      <c r="E48" s="2" t="s">
        <v>15</v>
      </c>
      <c r="F48" s="2" t="s">
        <v>21</v>
      </c>
      <c r="G48" s="2">
        <v>70</v>
      </c>
      <c r="H48" s="2" t="s">
        <v>22</v>
      </c>
      <c r="I48" s="2">
        <v>18</v>
      </c>
      <c r="J48" s="2" t="str">
        <f t="shared" si="1"/>
        <v>CHR</v>
      </c>
      <c r="K48" s="2" t="s">
        <v>34</v>
      </c>
      <c r="L48" s="2" t="s">
        <v>19</v>
      </c>
    </row>
    <row r="49" spans="1:12" ht="14.5" x14ac:dyDescent="0.35">
      <c r="A49" s="2"/>
      <c r="B49" s="2" t="str">
        <f>"0810073340220"</f>
        <v>0810073340220</v>
      </c>
      <c r="C49" s="2" t="s">
        <v>75</v>
      </c>
      <c r="D49" s="2" t="s">
        <v>14</v>
      </c>
      <c r="E49" s="2" t="s">
        <v>15</v>
      </c>
      <c r="F49" s="2" t="s">
        <v>21</v>
      </c>
      <c r="G49" s="2">
        <v>116</v>
      </c>
      <c r="H49" s="2" t="s">
        <v>22</v>
      </c>
      <c r="I49" s="2">
        <v>19</v>
      </c>
      <c r="J49" s="2" t="str">
        <f t="shared" si="1"/>
        <v>CHR</v>
      </c>
      <c r="K49" s="2" t="s">
        <v>26</v>
      </c>
      <c r="L49" s="2" t="s">
        <v>19</v>
      </c>
    </row>
    <row r="50" spans="1:12" ht="14.5" x14ac:dyDescent="0.35">
      <c r="A50" s="2"/>
      <c r="B50" s="2" t="str">
        <f>"5055923751992"</f>
        <v>5055923751992</v>
      </c>
      <c r="C50" s="2" t="s">
        <v>76</v>
      </c>
      <c r="D50" s="2" t="s">
        <v>14</v>
      </c>
      <c r="E50" s="2" t="s">
        <v>15</v>
      </c>
      <c r="F50" s="2" t="s">
        <v>44</v>
      </c>
      <c r="G50" s="2">
        <v>10</v>
      </c>
      <c r="H50" s="3">
        <v>37124</v>
      </c>
      <c r="I50" s="2">
        <v>19</v>
      </c>
      <c r="J50" s="2" t="str">
        <f t="shared" si="1"/>
        <v>CHR</v>
      </c>
      <c r="K50" s="2" t="s">
        <v>26</v>
      </c>
      <c r="L50" s="2" t="s">
        <v>19</v>
      </c>
    </row>
    <row r="51" spans="1:12" ht="14.5" x14ac:dyDescent="0.35">
      <c r="A51" s="2"/>
      <c r="B51" s="2" t="str">
        <f>"5055923757949"</f>
        <v>5055923757949</v>
      </c>
      <c r="C51" s="2" t="s">
        <v>77</v>
      </c>
      <c r="D51" s="2" t="s">
        <v>14</v>
      </c>
      <c r="E51" s="2" t="s">
        <v>15</v>
      </c>
      <c r="F51" s="2" t="s">
        <v>44</v>
      </c>
      <c r="G51" s="2">
        <v>10</v>
      </c>
      <c r="H51" s="3">
        <v>37124</v>
      </c>
      <c r="I51" s="2">
        <v>19</v>
      </c>
      <c r="J51" s="2" t="str">
        <f t="shared" si="1"/>
        <v>CHR</v>
      </c>
      <c r="K51" s="2" t="s">
        <v>28</v>
      </c>
      <c r="L51" s="2" t="s">
        <v>19</v>
      </c>
    </row>
    <row r="52" spans="1:12" ht="14.5" x14ac:dyDescent="0.35">
      <c r="A52" s="2"/>
      <c r="B52" s="2" t="str">
        <f>"5055923765838"</f>
        <v>5055923765838</v>
      </c>
      <c r="C52" s="2" t="s">
        <v>78</v>
      </c>
      <c r="D52" s="2" t="s">
        <v>14</v>
      </c>
      <c r="E52" s="2" t="s">
        <v>15</v>
      </c>
      <c r="F52" s="2" t="s">
        <v>44</v>
      </c>
      <c r="G52" s="2">
        <v>10</v>
      </c>
      <c r="H52" s="3">
        <v>37124</v>
      </c>
      <c r="I52" s="2">
        <v>19</v>
      </c>
      <c r="J52" s="2" t="str">
        <f t="shared" si="1"/>
        <v>CHR</v>
      </c>
      <c r="K52" s="2" t="s">
        <v>34</v>
      </c>
      <c r="L52" s="2" t="s">
        <v>19</v>
      </c>
    </row>
    <row r="53" spans="1:12" ht="14.5" x14ac:dyDescent="0.35">
      <c r="A53" s="2"/>
      <c r="B53" s="2" t="str">
        <f>"5055923757956"</f>
        <v>5055923757956</v>
      </c>
      <c r="C53" s="2" t="s">
        <v>79</v>
      </c>
      <c r="D53" s="2" t="s">
        <v>14</v>
      </c>
      <c r="E53" s="2" t="s">
        <v>15</v>
      </c>
      <c r="F53" s="2" t="s">
        <v>44</v>
      </c>
      <c r="G53" s="2">
        <v>10</v>
      </c>
      <c r="H53" s="3">
        <v>37124</v>
      </c>
      <c r="I53" s="2">
        <v>19</v>
      </c>
      <c r="J53" s="2" t="str">
        <f t="shared" si="1"/>
        <v>CHR</v>
      </c>
      <c r="K53" s="2" t="s">
        <v>28</v>
      </c>
      <c r="L53" s="2" t="s">
        <v>19</v>
      </c>
    </row>
    <row r="54" spans="1:12" ht="14.5" x14ac:dyDescent="0.35">
      <c r="A54" s="2"/>
      <c r="B54" s="2" t="str">
        <f>"5055923757963"</f>
        <v>5055923757963</v>
      </c>
      <c r="C54" s="2" t="s">
        <v>80</v>
      </c>
      <c r="D54" s="2" t="s">
        <v>14</v>
      </c>
      <c r="E54" s="2" t="s">
        <v>15</v>
      </c>
      <c r="F54" s="2" t="s">
        <v>44</v>
      </c>
      <c r="G54" s="2">
        <v>10</v>
      </c>
      <c r="H54" s="3">
        <v>37124</v>
      </c>
      <c r="I54" s="2">
        <v>19</v>
      </c>
      <c r="J54" s="2" t="str">
        <f t="shared" si="1"/>
        <v>CHR</v>
      </c>
      <c r="K54" s="2" t="s">
        <v>28</v>
      </c>
      <c r="L54" s="2" t="s">
        <v>19</v>
      </c>
    </row>
    <row r="55" spans="1:12" ht="14.5" x14ac:dyDescent="0.35">
      <c r="A55" s="2"/>
      <c r="B55" s="2" t="str">
        <f>"5055923752029"</f>
        <v>5055923752029</v>
      </c>
      <c r="C55" s="2" t="s">
        <v>81</v>
      </c>
      <c r="D55" s="2" t="s">
        <v>14</v>
      </c>
      <c r="E55" s="2" t="s">
        <v>15</v>
      </c>
      <c r="F55" s="2" t="s">
        <v>44</v>
      </c>
      <c r="G55" s="2">
        <v>10</v>
      </c>
      <c r="H55" s="3">
        <v>37124</v>
      </c>
      <c r="I55" s="2">
        <v>19</v>
      </c>
      <c r="J55" s="2" t="str">
        <f t="shared" si="1"/>
        <v>CHR</v>
      </c>
      <c r="K55" s="2" t="s">
        <v>26</v>
      </c>
      <c r="L55" s="2" t="s">
        <v>19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RAI_21s-1810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Tamara Mair</cp:lastModifiedBy>
  <dcterms:created xsi:type="dcterms:W3CDTF">2021-02-03T16:47:30Z</dcterms:created>
  <dcterms:modified xsi:type="dcterms:W3CDTF">2021-02-03T16:47:30Z</dcterms:modified>
</cp:coreProperties>
</file>