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9C2F630E-504B-4470-9C93-744792D3FB3A}" xr6:coauthVersionLast="45" xr6:coauthVersionMax="45" xr10:uidLastSave="{00000000-0000-0000-0000-000000000000}"/>
  <bookViews>
    <workbookView xWindow="2760" yWindow="2760" windowWidth="16920" windowHeight="10540"/>
  </bookViews>
  <sheets>
    <sheet name="RAI_21s-18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<sst xmlns="http://schemas.openxmlformats.org/spreadsheetml/2006/main" count="434" uniqueCount="174">
  <si>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</si>
  <si>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</si>
  <si>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</si>
  <si>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</si>
  <si>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</si>
  <si>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</si>
  <si>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</si>
  <si>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</si>
  <si>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</si>
  <si>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</si>
  <si>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</si>
  <si>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</si>
  <si>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The Giant How to Catch Activity Book for Kids</t>
  </si>
  <si>
    <t>Sourcebooks</t>
  </si>
  <si>
    <t>CHAA</t>
  </si>
  <si>
    <t>PB</t>
  </si>
  <si>
    <t>21S</t>
  </si>
  <si>
    <t>JNF001000</t>
  </si>
  <si>
    <t>Looky Looky Little One Under the Sea</t>
  </si>
  <si>
    <t>Magsamen, Sandra</t>
  </si>
  <si>
    <t>CHIL</t>
  </si>
  <si>
    <t>BD</t>
  </si>
  <si>
    <t>JNF003150</t>
  </si>
  <si>
    <t>5-Minute LEGO(Reg TM) Builds</t>
  </si>
  <si>
    <t>LEGO Group</t>
  </si>
  <si>
    <t>CL</t>
  </si>
  <si>
    <t>What Does It Mean to Be Green?</t>
  </si>
  <si>
    <t>DiOrio, Rana ; Rivera Sonda, Addy</t>
  </si>
  <si>
    <t>JNF037020</t>
  </si>
  <si>
    <t>My First 100 Bug Words</t>
  </si>
  <si>
    <t>Ferrie, Chris ; Dale-Scott, Lindsay</t>
  </si>
  <si>
    <t>JNF013010</t>
  </si>
  <si>
    <t>My First 100 Dinosaur Words</t>
  </si>
  <si>
    <t>JNF013120</t>
  </si>
  <si>
    <t>My First 100 Weather Words</t>
  </si>
  <si>
    <t>The Secret Life of Boo-Boos</t>
  </si>
  <si>
    <t>Tolosa Sistere, Mariona ; Garcia Turon, Ariadna</t>
  </si>
  <si>
    <t>JNF013110</t>
  </si>
  <si>
    <t>The Secret Life of Viruses</t>
  </si>
  <si>
    <t>Tolosa Sistere, Mariona ; Ellas Educan Collective</t>
  </si>
  <si>
    <t>JNF024020</t>
  </si>
  <si>
    <t>Trick or Treat, Bugs to Eat</t>
  </si>
  <si>
    <t>Gold, Tracy ; Leschnikoff, Nancy</t>
  </si>
  <si>
    <t>JNF026030</t>
  </si>
  <si>
    <t>Do You Speak Fish?</t>
  </si>
  <si>
    <t>Corchin, DJ ; Dougherty, Dan</t>
  </si>
  <si>
    <t>JUV039090</t>
  </si>
  <si>
    <t>Except Antarctica</t>
  </si>
  <si>
    <t>Sturgell, Todd</t>
  </si>
  <si>
    <t>JUV030120</t>
  </si>
  <si>
    <t>Too Many Bubbles</t>
  </si>
  <si>
    <t>Peck, Christine ; DeRoma, Mags</t>
  </si>
  <si>
    <t>JUV039050</t>
  </si>
  <si>
    <t>Halloween Is Coming!</t>
  </si>
  <si>
    <t>Everett, Cal ; Wen, Lenny</t>
  </si>
  <si>
    <t>JUV017030</t>
  </si>
  <si>
    <t>Ten on a Twig</t>
  </si>
  <si>
    <t>Cole, Lo</t>
  </si>
  <si>
    <t>JUV009030</t>
  </si>
  <si>
    <t>We Want a Dog</t>
  </si>
  <si>
    <t>JUV002070</t>
  </si>
  <si>
    <t>The Leaf Thief</t>
  </si>
  <si>
    <t>Hemming, Alice ; Slater, Nicola</t>
  </si>
  <si>
    <t>JUV009100</t>
  </si>
  <si>
    <t>A Halloween Scare at My House, 2E</t>
  </si>
  <si>
    <t>James, Eric ; Le Ray, Marina</t>
  </si>
  <si>
    <t>A Halloween Scare in Canada, 2E</t>
  </si>
  <si>
    <t>Happy Meow-loween Little Pumpkin</t>
  </si>
  <si>
    <t>Rossner, Rose ; Williams, Gareth</t>
  </si>
  <si>
    <t>Five Little Pumpkins on Sesame Street</t>
  </si>
  <si>
    <t>Sesame Workshop ; Guendelsberger, Erin</t>
  </si>
  <si>
    <t>You Are My Rainbow</t>
  </si>
  <si>
    <t>Rossner, Rose</t>
  </si>
  <si>
    <t>JUV033280</t>
  </si>
  <si>
    <t>My First How to Catch a Witch</t>
  </si>
  <si>
    <t>Walstead, Alice ; Selby, Joel and Ashley</t>
  </si>
  <si>
    <t>I Love You as Big as Canada</t>
  </si>
  <si>
    <t>JUV000000</t>
  </si>
  <si>
    <t>I Love You as Big as Home</t>
  </si>
  <si>
    <t>How to Catch a Gingerbread Man</t>
  </si>
  <si>
    <t>Wallace, Adam ; Elkerton, Andy</t>
  </si>
  <si>
    <t>JUV012040</t>
  </si>
  <si>
    <t>###</t>
  </si>
  <si>
    <t>My Canada Prayer</t>
  </si>
  <si>
    <t>Calderon, Karen</t>
  </si>
  <si>
    <t>PC</t>
  </si>
  <si>
    <t>My Home Prayer</t>
  </si>
  <si>
    <t>My American Baby</t>
  </si>
  <si>
    <t>Rossner, Rose ; Anglicas, Louise</t>
  </si>
  <si>
    <t>JUV013000</t>
  </si>
  <si>
    <t>My Beach Baby</t>
  </si>
  <si>
    <t>My Bookstore Baby</t>
  </si>
  <si>
    <t>JUV047000</t>
  </si>
  <si>
    <t>My Burb Baby</t>
  </si>
  <si>
    <t>My City Baby</t>
  </si>
  <si>
    <t>JUV023000</t>
  </si>
  <si>
    <t>My Country Baby</t>
  </si>
  <si>
    <t>JUV024000</t>
  </si>
  <si>
    <t>My Lake Baby</t>
  </si>
  <si>
    <t>My Mountain Baby</t>
  </si>
  <si>
    <t>You Are My Happy</t>
  </si>
  <si>
    <t>Hegarty, Patricia ; Elliott, Thomas</t>
  </si>
  <si>
    <t>JUV002240</t>
  </si>
  <si>
    <t>Curse of the Forgotten City</t>
  </si>
  <si>
    <t>Aster, Alex</t>
  </si>
  <si>
    <t>JUV012030</t>
  </si>
  <si>
    <t>Curse of the Night Witch</t>
  </si>
  <si>
    <t>Coral Reef Rescue</t>
  </si>
  <si>
    <t>Ripley, Coral</t>
  </si>
  <si>
    <t>JUV066000</t>
  </si>
  <si>
    <t>Penguin Island</t>
  </si>
  <si>
    <t>Sea Turtle School</t>
  </si>
  <si>
    <t>Summer Lifeguards</t>
  </si>
  <si>
    <t>Doyle Carey, Elizabeth ; Mallol, Judit</t>
  </si>
  <si>
    <t>JUV039060</t>
  </si>
  <si>
    <t>Summer Lifeguards: Jenna Tests the Waters</t>
  </si>
  <si>
    <t>Summer Lifeguards: Piper Makes Waves</t>
  </si>
  <si>
    <t>Summer Lifeguards: Selena to the Rescue</t>
  </si>
  <si>
    <t>Time Villains</t>
  </si>
  <si>
    <t>Pineiro, Victor</t>
  </si>
  <si>
    <t>JUV001020</t>
  </si>
  <si>
    <t>A Wilder Magic</t>
  </si>
  <si>
    <t>Brandt, Juliana</t>
  </si>
  <si>
    <t>JUV037000</t>
  </si>
  <si>
    <t>Pencilvania</t>
  </si>
  <si>
    <t>Watson, Stephanie ; Moore, Sofia</t>
  </si>
  <si>
    <t>Scritch Scratch</t>
  </si>
  <si>
    <t>Currie, Lindsay</t>
  </si>
  <si>
    <t>JUV058000</t>
  </si>
  <si>
    <t>The Disaster Days</t>
  </si>
  <si>
    <t>Behrens, Rebecca</t>
  </si>
  <si>
    <t>JUV001010</t>
  </si>
  <si>
    <t>The Dark Tide</t>
  </si>
  <si>
    <t>Jasinska, Alicia</t>
  </si>
  <si>
    <t>YAF</t>
  </si>
  <si>
    <t>YAF017010</t>
  </si>
  <si>
    <t>The Nature of Witches</t>
  </si>
  <si>
    <t>Griffin, Rachel</t>
  </si>
  <si>
    <t>YAF019010</t>
  </si>
  <si>
    <t>YAF019050</t>
  </si>
  <si>
    <t>A Beautiful Doom</t>
  </si>
  <si>
    <t>Pohl, Laura</t>
  </si>
  <si>
    <t>What We Devour</t>
  </si>
  <si>
    <t>Miller, Linsey</t>
  </si>
  <si>
    <t>YAF019020</t>
  </si>
  <si>
    <t>The Crow Rider</t>
  </si>
  <si>
    <t>Josephson, Kalyn</t>
  </si>
  <si>
    <t>YAF019030</t>
  </si>
  <si>
    <t>Prelude for Lost Souls</t>
  </si>
  <si>
    <t>Dunbar, Helene</t>
  </si>
  <si>
    <t>YAF021000</t>
  </si>
  <si>
    <t>Sunny Song Will Never Be Famous</t>
  </si>
  <si>
    <t>Park, Suzanne</t>
  </si>
  <si>
    <t>YAF052060</t>
  </si>
  <si>
    <t>The Summer of Broken Rules</t>
  </si>
  <si>
    <t>Walther, K. L.</t>
  </si>
  <si>
    <t>YAF058040</t>
  </si>
  <si>
    <t>Any Place But Here</t>
  </si>
  <si>
    <t>Van Name, Sarah</t>
  </si>
  <si>
    <t>YAF058150</t>
  </si>
  <si>
    <t>Truly, Madly, Deadly</t>
  </si>
  <si>
    <t>Jayne, Hannah</t>
  </si>
  <si>
    <t>YAF062000</t>
  </si>
  <si>
    <t>The Girl in the Headlines</t>
  </si>
  <si>
    <t>14 Ways to Die</t>
  </si>
  <si>
    <t>Ralph, Vincent</t>
  </si>
  <si>
    <t>The Dark Way Down</t>
  </si>
  <si>
    <t>Ichaso, Chelsea</t>
  </si>
  <si>
    <t>The Perfect Place to Die</t>
  </si>
  <si>
    <t>Moore, Bryce</t>
  </si>
  <si>
    <t>This Book Is Gay</t>
  </si>
  <si>
    <t>Dawson, Juno ; Levithan, David</t>
  </si>
  <si>
    <t>YAN</t>
  </si>
  <si>
    <t>YAN032000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</si>
</sst>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0.269531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"9781728235158"</f>
        <v>9781728235158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18.989999999999998</v>
      </c>
      <c r="H2" s="3">
        <v>39254</v>
      </c>
      <c r="I2" s="2">
        <v>1</v>
      </c>
      <c r="J2" s="2" t="str">
        <f t="shared" ref="J2:J33" si="0">"SRC"</f>
        <v>SRC</v>
      </c>
      <c r="K2" s="2" t="s">
        <v>16</v>
      </c>
      <c r="L2" s="2" t="s">
        <v>17</v>
      </c>
    </row>
    <row r="3" spans="1:12" ht="14.5" x14ac:dyDescent="0.35">
      <c r="A3" s="2"/>
      <c r="B3" s="2" t="str">
        <f>"9781728221182"</f>
        <v>9781728221182</v>
      </c>
      <c r="C3" s="2" t="s">
        <v>18</v>
      </c>
      <c r="D3" s="2" t="s">
        <v>19</v>
      </c>
      <c r="E3" s="2" t="s">
        <v>20</v>
      </c>
      <c r="F3" s="2" t="s">
        <v>21</v>
      </c>
      <c r="G3" s="2">
        <v>11.99</v>
      </c>
      <c r="H3" s="3">
        <v>38463</v>
      </c>
      <c r="I3" s="2">
        <v>2</v>
      </c>
      <c r="J3" s="2" t="str">
        <f t="shared" si="0"/>
        <v>SRC</v>
      </c>
      <c r="K3" s="2" t="s">
        <v>16</v>
      </c>
      <c r="L3" s="2" t="s">
        <v>22</v>
      </c>
    </row>
    <row r="4" spans="1:12" ht="14.5" x14ac:dyDescent="0.35">
      <c r="A4" s="2"/>
      <c r="B4" s="2" t="str">
        <f>"9781728220598"</f>
        <v>9781728220598</v>
      </c>
      <c r="C4" s="2" t="s">
        <v>23</v>
      </c>
      <c r="D4" s="2" t="s">
        <v>24</v>
      </c>
      <c r="E4" s="2" t="s">
        <v>14</v>
      </c>
      <c r="F4" s="2" t="s">
        <v>25</v>
      </c>
      <c r="G4" s="2">
        <v>21.99</v>
      </c>
      <c r="H4" s="3">
        <v>38373</v>
      </c>
      <c r="I4" s="2">
        <v>3</v>
      </c>
      <c r="J4" s="2" t="str">
        <f t="shared" si="0"/>
        <v>SRC</v>
      </c>
      <c r="K4" s="2" t="s">
        <v>16</v>
      </c>
      <c r="L4" s="2" t="s">
        <v>17</v>
      </c>
    </row>
    <row r="5" spans="1:12" ht="14.5" x14ac:dyDescent="0.35">
      <c r="A5" s="2"/>
      <c r="B5" s="2" t="str">
        <f>"9781728232867"</f>
        <v>9781728232867</v>
      </c>
      <c r="C5" s="2" t="s">
        <v>26</v>
      </c>
      <c r="D5" s="2" t="s">
        <v>27</v>
      </c>
      <c r="E5" s="2" t="s">
        <v>20</v>
      </c>
      <c r="F5" s="2" t="s">
        <v>25</v>
      </c>
      <c r="G5" s="2">
        <v>24.99</v>
      </c>
      <c r="H5" s="3">
        <v>39528</v>
      </c>
      <c r="I5" s="2">
        <v>4</v>
      </c>
      <c r="J5" s="2" t="str">
        <f t="shared" si="0"/>
        <v>SRC</v>
      </c>
      <c r="K5" s="2" t="s">
        <v>16</v>
      </c>
      <c r="L5" s="2" t="s">
        <v>28</v>
      </c>
    </row>
    <row r="6" spans="1:12" ht="14.5" x14ac:dyDescent="0.35">
      <c r="A6" s="2"/>
      <c r="B6" s="2" t="str">
        <f>"9781728232614"</f>
        <v>9781728232614</v>
      </c>
      <c r="C6" s="2" t="s">
        <v>29</v>
      </c>
      <c r="D6" s="2" t="s">
        <v>30</v>
      </c>
      <c r="E6" s="2" t="s">
        <v>20</v>
      </c>
      <c r="F6" s="2" t="s">
        <v>21</v>
      </c>
      <c r="G6" s="2">
        <v>9.99</v>
      </c>
      <c r="H6" s="3">
        <v>39528</v>
      </c>
      <c r="I6" s="2">
        <v>5</v>
      </c>
      <c r="J6" s="2" t="str">
        <f t="shared" si="0"/>
        <v>SRC</v>
      </c>
      <c r="K6" s="2" t="s">
        <v>16</v>
      </c>
      <c r="L6" s="2" t="s">
        <v>31</v>
      </c>
    </row>
    <row r="7" spans="1:12" ht="14.5" x14ac:dyDescent="0.35">
      <c r="A7" s="2"/>
      <c r="B7" s="2" t="str">
        <f>"9781728232645"</f>
        <v>9781728232645</v>
      </c>
      <c r="C7" s="2" t="s">
        <v>32</v>
      </c>
      <c r="D7" s="2" t="s">
        <v>30</v>
      </c>
      <c r="E7" s="2" t="s">
        <v>20</v>
      </c>
      <c r="F7" s="2" t="s">
        <v>21</v>
      </c>
      <c r="G7" s="2">
        <v>9.99</v>
      </c>
      <c r="H7" s="3">
        <v>39528</v>
      </c>
      <c r="I7" s="2">
        <v>6</v>
      </c>
      <c r="J7" s="2" t="str">
        <f t="shared" si="0"/>
        <v>SRC</v>
      </c>
      <c r="K7" s="2" t="s">
        <v>16</v>
      </c>
      <c r="L7" s="2" t="s">
        <v>33</v>
      </c>
    </row>
    <row r="8" spans="1:12" ht="14.5" x14ac:dyDescent="0.35">
      <c r="A8" s="2"/>
      <c r="B8" s="2" t="str">
        <f>"9781728232676"</f>
        <v>9781728232676</v>
      </c>
      <c r="C8" s="2" t="s">
        <v>34</v>
      </c>
      <c r="D8" s="2" t="s">
        <v>30</v>
      </c>
      <c r="E8" s="2" t="s">
        <v>20</v>
      </c>
      <c r="F8" s="2" t="s">
        <v>21</v>
      </c>
      <c r="G8" s="2">
        <v>9.99</v>
      </c>
      <c r="H8" s="3">
        <v>39528</v>
      </c>
      <c r="I8" s="2">
        <v>7</v>
      </c>
      <c r="J8" s="2" t="str">
        <f t="shared" si="0"/>
        <v>SRC</v>
      </c>
      <c r="K8" s="2" t="s">
        <v>16</v>
      </c>
      <c r="L8" s="2" t="s">
        <v>33</v>
      </c>
    </row>
    <row r="9" spans="1:12" ht="29" x14ac:dyDescent="0.35">
      <c r="A9" s="2"/>
      <c r="B9" s="2" t="str">
        <f>"9781728232492"</f>
        <v>9781728232492</v>
      </c>
      <c r="C9" s="2" t="s">
        <v>35</v>
      </c>
      <c r="D9" s="2" t="s">
        <v>36</v>
      </c>
      <c r="E9" s="2" t="s">
        <v>20</v>
      </c>
      <c r="F9" s="2" t="s">
        <v>25</v>
      </c>
      <c r="G9" s="2">
        <v>24.99</v>
      </c>
      <c r="H9" s="3">
        <v>38373</v>
      </c>
      <c r="I9" s="2">
        <v>8</v>
      </c>
      <c r="J9" s="2" t="str">
        <f t="shared" si="0"/>
        <v>SRC</v>
      </c>
      <c r="K9" s="2" t="s">
        <v>16</v>
      </c>
      <c r="L9" s="2" t="s">
        <v>37</v>
      </c>
    </row>
    <row r="10" spans="1:12" ht="29" x14ac:dyDescent="0.35">
      <c r="A10" s="2"/>
      <c r="B10" s="2" t="str">
        <f>"9781728239767"</f>
        <v>9781728239767</v>
      </c>
      <c r="C10" s="2" t="s">
        <v>38</v>
      </c>
      <c r="D10" s="2" t="s">
        <v>39</v>
      </c>
      <c r="E10" s="2" t="s">
        <v>20</v>
      </c>
      <c r="F10" s="2" t="s">
        <v>25</v>
      </c>
      <c r="G10" s="2">
        <v>24.99</v>
      </c>
      <c r="H10" s="3">
        <v>39468</v>
      </c>
      <c r="I10" s="2">
        <v>9</v>
      </c>
      <c r="J10" s="2" t="str">
        <f t="shared" si="0"/>
        <v>SRC</v>
      </c>
      <c r="K10" s="2" t="s">
        <v>16</v>
      </c>
      <c r="L10" s="2" t="s">
        <v>40</v>
      </c>
    </row>
    <row r="11" spans="1:12" ht="14.5" x14ac:dyDescent="0.35">
      <c r="A11" s="2"/>
      <c r="B11" s="2" t="str">
        <f>"9781728233291"</f>
        <v>9781728233291</v>
      </c>
      <c r="C11" s="2" t="s">
        <v>41</v>
      </c>
      <c r="D11" s="2" t="s">
        <v>42</v>
      </c>
      <c r="E11" s="2" t="s">
        <v>20</v>
      </c>
      <c r="F11" s="2" t="s">
        <v>25</v>
      </c>
      <c r="G11" s="2">
        <v>15.99</v>
      </c>
      <c r="H11" s="3">
        <v>39528</v>
      </c>
      <c r="I11" s="2">
        <v>10</v>
      </c>
      <c r="J11" s="2" t="str">
        <f t="shared" si="0"/>
        <v>SRC</v>
      </c>
      <c r="K11" s="2" t="s">
        <v>16</v>
      </c>
      <c r="L11" s="2" t="s">
        <v>43</v>
      </c>
    </row>
    <row r="12" spans="1:12" ht="14.5" x14ac:dyDescent="0.35">
      <c r="A12" s="2"/>
      <c r="B12" s="2" t="str">
        <f>"9781728219226"</f>
        <v>9781728219226</v>
      </c>
      <c r="C12" s="2" t="s">
        <v>44</v>
      </c>
      <c r="D12" s="2" t="s">
        <v>45</v>
      </c>
      <c r="E12" s="2" t="s">
        <v>20</v>
      </c>
      <c r="F12" s="2" t="s">
        <v>25</v>
      </c>
      <c r="G12" s="2">
        <v>24.99</v>
      </c>
      <c r="H12" s="3">
        <v>39528</v>
      </c>
      <c r="I12" s="2">
        <v>11</v>
      </c>
      <c r="J12" s="2" t="str">
        <f t="shared" si="0"/>
        <v>SRC</v>
      </c>
      <c r="K12" s="2" t="s">
        <v>16</v>
      </c>
      <c r="L12" s="2" t="s">
        <v>46</v>
      </c>
    </row>
    <row r="13" spans="1:12" ht="14.5" x14ac:dyDescent="0.35">
      <c r="A13" s="2"/>
      <c r="B13" s="2" t="str">
        <f>"9781728233260"</f>
        <v>9781728233260</v>
      </c>
      <c r="C13" s="2" t="s">
        <v>47</v>
      </c>
      <c r="D13" s="2" t="s">
        <v>48</v>
      </c>
      <c r="E13" s="2" t="s">
        <v>20</v>
      </c>
      <c r="F13" s="2" t="s">
        <v>25</v>
      </c>
      <c r="G13" s="2">
        <v>24.99</v>
      </c>
      <c r="H13" s="3">
        <v>39103</v>
      </c>
      <c r="I13" s="2">
        <v>12</v>
      </c>
      <c r="J13" s="2" t="str">
        <f t="shared" si="0"/>
        <v>SRC</v>
      </c>
      <c r="K13" s="2" t="s">
        <v>16</v>
      </c>
      <c r="L13" s="2" t="s">
        <v>49</v>
      </c>
    </row>
    <row r="14" spans="1:12" ht="14.5" x14ac:dyDescent="0.35">
      <c r="A14" s="2"/>
      <c r="B14" s="2" t="str">
        <f>"9781728235905"</f>
        <v>9781728235905</v>
      </c>
      <c r="C14" s="2" t="s">
        <v>50</v>
      </c>
      <c r="D14" s="2" t="s">
        <v>51</v>
      </c>
      <c r="E14" s="2" t="s">
        <v>20</v>
      </c>
      <c r="F14" s="2" t="s">
        <v>25</v>
      </c>
      <c r="G14" s="2">
        <v>18.989999999999998</v>
      </c>
      <c r="H14" s="3">
        <v>39254</v>
      </c>
      <c r="I14" s="2">
        <v>13</v>
      </c>
      <c r="J14" s="2" t="str">
        <f t="shared" si="0"/>
        <v>SRC</v>
      </c>
      <c r="K14" s="2" t="s">
        <v>16</v>
      </c>
      <c r="L14" s="2" t="s">
        <v>52</v>
      </c>
    </row>
    <row r="15" spans="1:12" ht="14.5" x14ac:dyDescent="0.35">
      <c r="A15" s="2"/>
      <c r="B15" s="2" t="str">
        <f>"9781728205861"</f>
        <v>9781728205861</v>
      </c>
      <c r="C15" s="2" t="s">
        <v>53</v>
      </c>
      <c r="D15" s="2" t="s">
        <v>54</v>
      </c>
      <c r="E15" s="2" t="s">
        <v>20</v>
      </c>
      <c r="F15" s="2" t="s">
        <v>25</v>
      </c>
      <c r="G15" s="2">
        <v>15.99</v>
      </c>
      <c r="H15" s="3">
        <v>39528</v>
      </c>
      <c r="I15" s="2">
        <v>14</v>
      </c>
      <c r="J15" s="2" t="str">
        <f t="shared" si="0"/>
        <v>SRC</v>
      </c>
      <c r="K15" s="2" t="s">
        <v>16</v>
      </c>
      <c r="L15" s="2" t="s">
        <v>55</v>
      </c>
    </row>
    <row r="16" spans="1:12" ht="14.5" x14ac:dyDescent="0.35">
      <c r="A16" s="2"/>
      <c r="B16" s="2" t="str">
        <f>"9781728233253"</f>
        <v>9781728233253</v>
      </c>
      <c r="C16" s="2" t="s">
        <v>56</v>
      </c>
      <c r="D16" s="2" t="s">
        <v>57</v>
      </c>
      <c r="E16" s="2" t="s">
        <v>20</v>
      </c>
      <c r="F16" s="2" t="s">
        <v>21</v>
      </c>
      <c r="G16" s="2">
        <v>12.99</v>
      </c>
      <c r="H16" s="3">
        <v>39468</v>
      </c>
      <c r="I16" s="2">
        <v>15</v>
      </c>
      <c r="J16" s="2" t="str">
        <f t="shared" si="0"/>
        <v>SRC</v>
      </c>
      <c r="K16" s="2" t="s">
        <v>16</v>
      </c>
      <c r="L16" s="2" t="s">
        <v>58</v>
      </c>
    </row>
    <row r="17" spans="1:12" ht="14.5" x14ac:dyDescent="0.35">
      <c r="A17" s="2"/>
      <c r="B17" s="2" t="str">
        <f>"9781728238173"</f>
        <v>9781728238173</v>
      </c>
      <c r="C17" s="2" t="s">
        <v>59</v>
      </c>
      <c r="D17" s="2" t="s">
        <v>57</v>
      </c>
      <c r="E17" s="2" t="s">
        <v>20</v>
      </c>
      <c r="F17" s="2" t="s">
        <v>25</v>
      </c>
      <c r="G17" s="2">
        <v>24.99</v>
      </c>
      <c r="H17" s="3">
        <v>38950</v>
      </c>
      <c r="I17" s="2">
        <v>16</v>
      </c>
      <c r="J17" s="2" t="str">
        <f t="shared" si="0"/>
        <v>SRC</v>
      </c>
      <c r="K17" s="2" t="s">
        <v>16</v>
      </c>
      <c r="L17" s="2" t="s">
        <v>60</v>
      </c>
    </row>
    <row r="18" spans="1:12" ht="14.5" x14ac:dyDescent="0.35">
      <c r="A18" s="2"/>
      <c r="B18" s="2" t="str">
        <f>"9781728235202"</f>
        <v>9781728235202</v>
      </c>
      <c r="C18" s="2" t="s">
        <v>61</v>
      </c>
      <c r="D18" s="2" t="s">
        <v>62</v>
      </c>
      <c r="E18" s="2" t="s">
        <v>20</v>
      </c>
      <c r="F18" s="2" t="s">
        <v>25</v>
      </c>
      <c r="G18" s="2">
        <v>24.99</v>
      </c>
      <c r="H18" s="3">
        <v>39528</v>
      </c>
      <c r="I18" s="2">
        <v>17</v>
      </c>
      <c r="J18" s="2" t="str">
        <f t="shared" si="0"/>
        <v>SRC</v>
      </c>
      <c r="K18" s="2" t="s">
        <v>16</v>
      </c>
      <c r="L18" s="2" t="s">
        <v>63</v>
      </c>
    </row>
    <row r="19" spans="1:12" ht="14.5" x14ac:dyDescent="0.35">
      <c r="A19" s="2"/>
      <c r="B19" s="2" t="str">
        <f>"9781728234069"</f>
        <v>9781728234069</v>
      </c>
      <c r="C19" s="2" t="s">
        <v>64</v>
      </c>
      <c r="D19" s="2" t="s">
        <v>65</v>
      </c>
      <c r="E19" s="2" t="s">
        <v>20</v>
      </c>
      <c r="F19" s="2" t="s">
        <v>25</v>
      </c>
      <c r="G19" s="2">
        <v>14.99</v>
      </c>
      <c r="H19" s="3">
        <v>39681</v>
      </c>
      <c r="I19" s="2">
        <v>18</v>
      </c>
      <c r="J19" s="2" t="str">
        <f t="shared" si="0"/>
        <v>SRC</v>
      </c>
      <c r="K19" s="2" t="s">
        <v>16</v>
      </c>
      <c r="L19" s="2" t="s">
        <v>55</v>
      </c>
    </row>
    <row r="20" spans="1:12" ht="14.5" x14ac:dyDescent="0.35">
      <c r="A20" s="2"/>
      <c r="B20" s="2" t="str">
        <f>"9781728233482"</f>
        <v>9781728233482</v>
      </c>
      <c r="C20" s="2" t="s">
        <v>66</v>
      </c>
      <c r="D20" s="2" t="s">
        <v>65</v>
      </c>
      <c r="E20" s="2" t="s">
        <v>20</v>
      </c>
      <c r="F20" s="2" t="s">
        <v>25</v>
      </c>
      <c r="G20" s="2">
        <v>14.99</v>
      </c>
      <c r="H20" s="3">
        <v>39681</v>
      </c>
      <c r="I20" s="2">
        <v>19</v>
      </c>
      <c r="J20" s="2" t="str">
        <f t="shared" si="0"/>
        <v>SRC</v>
      </c>
      <c r="K20" s="2" t="s">
        <v>16</v>
      </c>
      <c r="L20" s="2" t="s">
        <v>55</v>
      </c>
    </row>
    <row r="21" spans="1:12" ht="14.5" x14ac:dyDescent="0.35">
      <c r="A21" s="2"/>
      <c r="B21" s="2" t="str">
        <f>"9781728223346"</f>
        <v>9781728223346</v>
      </c>
      <c r="C21" s="2" t="s">
        <v>67</v>
      </c>
      <c r="D21" s="2" t="s">
        <v>68</v>
      </c>
      <c r="E21" s="2" t="s">
        <v>20</v>
      </c>
      <c r="F21" s="2" t="s">
        <v>21</v>
      </c>
      <c r="G21" s="2">
        <v>12.99</v>
      </c>
      <c r="H21" s="3">
        <v>39528</v>
      </c>
      <c r="I21" s="2">
        <v>20</v>
      </c>
      <c r="J21" s="2" t="str">
        <f t="shared" si="0"/>
        <v>SRC</v>
      </c>
      <c r="K21" s="2" t="s">
        <v>16</v>
      </c>
      <c r="L21" s="2" t="s">
        <v>55</v>
      </c>
    </row>
    <row r="22" spans="1:12" ht="29" x14ac:dyDescent="0.35">
      <c r="A22" s="2"/>
      <c r="B22" s="2" t="str">
        <f>"9781728232294"</f>
        <v>9781728232294</v>
      </c>
      <c r="C22" s="2" t="s">
        <v>69</v>
      </c>
      <c r="D22" s="2" t="s">
        <v>70</v>
      </c>
      <c r="E22" s="2" t="s">
        <v>20</v>
      </c>
      <c r="F22" s="2" t="s">
        <v>25</v>
      </c>
      <c r="G22" s="2">
        <v>15.99</v>
      </c>
      <c r="H22" s="3">
        <v>39528</v>
      </c>
      <c r="I22" s="2">
        <v>21</v>
      </c>
      <c r="J22" s="2" t="str">
        <f t="shared" si="0"/>
        <v>SRC</v>
      </c>
      <c r="K22" s="2" t="s">
        <v>16</v>
      </c>
      <c r="L22" s="2" t="s">
        <v>55</v>
      </c>
    </row>
    <row r="23" spans="1:12" ht="14.5" x14ac:dyDescent="0.35">
      <c r="A23" s="2"/>
      <c r="B23" s="2" t="str">
        <f>"9781728233390"</f>
        <v>9781728233390</v>
      </c>
      <c r="C23" s="2" t="s">
        <v>71</v>
      </c>
      <c r="D23" s="2" t="s">
        <v>72</v>
      </c>
      <c r="E23" s="2" t="s">
        <v>20</v>
      </c>
      <c r="F23" s="2" t="s">
        <v>21</v>
      </c>
      <c r="G23" s="2">
        <v>14.99</v>
      </c>
      <c r="H23" s="3">
        <v>38738</v>
      </c>
      <c r="I23" s="2">
        <v>22</v>
      </c>
      <c r="J23" s="2" t="str">
        <f t="shared" si="0"/>
        <v>SRC</v>
      </c>
      <c r="K23" s="2" t="s">
        <v>16</v>
      </c>
      <c r="L23" s="2" t="s">
        <v>73</v>
      </c>
    </row>
    <row r="24" spans="1:12" ht="14.5" x14ac:dyDescent="0.35">
      <c r="A24" s="2"/>
      <c r="B24" s="2" t="str">
        <f>"9781728240916"</f>
        <v>9781728240916</v>
      </c>
      <c r="C24" s="2" t="s">
        <v>74</v>
      </c>
      <c r="D24" s="2" t="s">
        <v>75</v>
      </c>
      <c r="E24" s="2" t="s">
        <v>20</v>
      </c>
      <c r="F24" s="2" t="s">
        <v>21</v>
      </c>
      <c r="G24" s="2">
        <v>11.99</v>
      </c>
      <c r="H24" s="3">
        <v>39528</v>
      </c>
      <c r="I24" s="2">
        <v>23</v>
      </c>
      <c r="J24" s="2" t="str">
        <f t="shared" si="0"/>
        <v>SRC</v>
      </c>
      <c r="K24" s="2" t="s">
        <v>16</v>
      </c>
      <c r="L24" s="2" t="s">
        <v>55</v>
      </c>
    </row>
    <row r="25" spans="1:12" ht="14.5" x14ac:dyDescent="0.35">
      <c r="A25" s="2"/>
      <c r="B25" s="2" t="str">
        <f>"9781728244259"</f>
        <v>9781728244259</v>
      </c>
      <c r="C25" s="2" t="s">
        <v>76</v>
      </c>
      <c r="D25" s="2" t="s">
        <v>72</v>
      </c>
      <c r="E25" s="2" t="s">
        <v>20</v>
      </c>
      <c r="F25" s="2" t="s">
        <v>21</v>
      </c>
      <c r="G25" s="2">
        <v>12.99</v>
      </c>
      <c r="H25" s="3">
        <v>39681</v>
      </c>
      <c r="I25" s="2">
        <v>24</v>
      </c>
      <c r="J25" s="2" t="str">
        <f t="shared" si="0"/>
        <v>SRC</v>
      </c>
      <c r="K25" s="2" t="s">
        <v>16</v>
      </c>
      <c r="L25" s="2" t="s">
        <v>77</v>
      </c>
    </row>
    <row r="26" spans="1:12" ht="14.5" x14ac:dyDescent="0.35">
      <c r="A26" s="2"/>
      <c r="B26" s="2" t="str">
        <f>"9781728244334"</f>
        <v>9781728244334</v>
      </c>
      <c r="C26" s="2" t="s">
        <v>78</v>
      </c>
      <c r="D26" s="2" t="s">
        <v>72</v>
      </c>
      <c r="E26" s="2" t="s">
        <v>20</v>
      </c>
      <c r="F26" s="2" t="s">
        <v>21</v>
      </c>
      <c r="G26" s="2">
        <v>12.99</v>
      </c>
      <c r="H26" s="3">
        <v>39681</v>
      </c>
      <c r="I26" s="2">
        <v>25</v>
      </c>
      <c r="J26" s="2" t="str">
        <f t="shared" si="0"/>
        <v>SRC</v>
      </c>
      <c r="K26" s="2" t="s">
        <v>16</v>
      </c>
      <c r="L26" s="2" t="s">
        <v>77</v>
      </c>
    </row>
    <row r="27" spans="1:12" ht="14.5" x14ac:dyDescent="0.35">
      <c r="A27" s="2"/>
      <c r="B27" s="2" t="str">
        <f>"9781728209357"</f>
        <v>9781728209357</v>
      </c>
      <c r="C27" s="2" t="s">
        <v>79</v>
      </c>
      <c r="D27" s="2" t="s">
        <v>80</v>
      </c>
      <c r="E27" s="2" t="s">
        <v>20</v>
      </c>
      <c r="F27" s="2" t="s">
        <v>25</v>
      </c>
      <c r="G27" s="2">
        <v>15.99</v>
      </c>
      <c r="H27" s="3">
        <v>39528</v>
      </c>
      <c r="I27" s="2">
        <v>26</v>
      </c>
      <c r="J27" s="2" t="str">
        <f t="shared" si="0"/>
        <v>SRC</v>
      </c>
      <c r="K27" s="2" t="s">
        <v>16</v>
      </c>
      <c r="L27" s="2" t="s">
        <v>81</v>
      </c>
    </row>
    <row r="28" spans="1:12" ht="14.5" x14ac:dyDescent="0.35">
      <c r="A28" s="2" t="s">
        <v>82</v>
      </c>
      <c r="B28" s="2" t="str">
        <f>"9781728244556"</f>
        <v>9781728244556</v>
      </c>
      <c r="C28" s="2" t="s">
        <v>83</v>
      </c>
      <c r="D28" s="2" t="s">
        <v>84</v>
      </c>
      <c r="E28" s="2" t="s">
        <v>20</v>
      </c>
      <c r="F28" s="2" t="s">
        <v>21</v>
      </c>
      <c r="G28" s="2">
        <v>12.99</v>
      </c>
      <c r="H28" s="2" t="s">
        <v>85</v>
      </c>
      <c r="I28" s="2">
        <v>27</v>
      </c>
      <c r="J28" s="2" t="str">
        <f t="shared" si="0"/>
        <v>SRC</v>
      </c>
      <c r="K28" s="2" t="s">
        <v>16</v>
      </c>
      <c r="L28" s="2" t="s">
        <v>77</v>
      </c>
    </row>
    <row r="29" spans="1:12" ht="14.5" x14ac:dyDescent="0.35">
      <c r="A29" s="2"/>
      <c r="B29" s="2" t="str">
        <f>"9781728239194"</f>
        <v>9781728239194</v>
      </c>
      <c r="C29" s="2" t="s">
        <v>86</v>
      </c>
      <c r="D29" s="2" t="s">
        <v>84</v>
      </c>
      <c r="E29" s="2" t="s">
        <v>20</v>
      </c>
      <c r="F29" s="2" t="s">
        <v>21</v>
      </c>
      <c r="G29" s="2">
        <v>12.99</v>
      </c>
      <c r="H29" s="3">
        <v>39681</v>
      </c>
      <c r="I29" s="2">
        <v>28</v>
      </c>
      <c r="J29" s="2" t="str">
        <f t="shared" si="0"/>
        <v>SRC</v>
      </c>
      <c r="K29" s="2" t="s">
        <v>16</v>
      </c>
      <c r="L29" s="2" t="s">
        <v>77</v>
      </c>
    </row>
    <row r="30" spans="1:12" ht="14.5" x14ac:dyDescent="0.35">
      <c r="A30" s="2"/>
      <c r="B30" s="2" t="str">
        <f>"9781728236797"</f>
        <v>9781728236797</v>
      </c>
      <c r="C30" s="2" t="s">
        <v>87</v>
      </c>
      <c r="D30" s="2" t="s">
        <v>88</v>
      </c>
      <c r="E30" s="2" t="s">
        <v>20</v>
      </c>
      <c r="F30" s="2" t="s">
        <v>21</v>
      </c>
      <c r="G30" s="2">
        <v>12.99</v>
      </c>
      <c r="H30" s="3">
        <v>38738</v>
      </c>
      <c r="I30" s="2">
        <v>29</v>
      </c>
      <c r="J30" s="2" t="str">
        <f t="shared" si="0"/>
        <v>SRC</v>
      </c>
      <c r="K30" s="2" t="s">
        <v>16</v>
      </c>
      <c r="L30" s="2" t="s">
        <v>89</v>
      </c>
    </row>
    <row r="31" spans="1:12" ht="14.5" x14ac:dyDescent="0.35">
      <c r="A31" s="2"/>
      <c r="B31" s="2" t="str">
        <f>"9781728236780"</f>
        <v>9781728236780</v>
      </c>
      <c r="C31" s="2" t="s">
        <v>90</v>
      </c>
      <c r="D31" s="2" t="s">
        <v>88</v>
      </c>
      <c r="E31" s="2" t="s">
        <v>20</v>
      </c>
      <c r="F31" s="2" t="s">
        <v>21</v>
      </c>
      <c r="G31" s="2">
        <v>12.99</v>
      </c>
      <c r="H31" s="3">
        <v>38373</v>
      </c>
      <c r="I31" s="2">
        <v>30</v>
      </c>
      <c r="J31" s="2" t="str">
        <f t="shared" si="0"/>
        <v>SRC</v>
      </c>
      <c r="K31" s="2" t="s">
        <v>16</v>
      </c>
      <c r="L31" s="2" t="s">
        <v>89</v>
      </c>
    </row>
    <row r="32" spans="1:12" ht="14.5" x14ac:dyDescent="0.35">
      <c r="A32" s="2"/>
      <c r="B32" s="2" t="str">
        <f>"9781728238883"</f>
        <v>9781728238883</v>
      </c>
      <c r="C32" s="2" t="s">
        <v>91</v>
      </c>
      <c r="D32" s="2" t="s">
        <v>88</v>
      </c>
      <c r="E32" s="2" t="s">
        <v>20</v>
      </c>
      <c r="F32" s="2" t="s">
        <v>21</v>
      </c>
      <c r="G32" s="2">
        <v>12.99</v>
      </c>
      <c r="H32" s="3">
        <v>39468</v>
      </c>
      <c r="I32" s="2">
        <v>31</v>
      </c>
      <c r="J32" s="2" t="str">
        <f t="shared" si="0"/>
        <v>SRC</v>
      </c>
      <c r="K32" s="2" t="s">
        <v>16</v>
      </c>
      <c r="L32" s="2" t="s">
        <v>92</v>
      </c>
    </row>
    <row r="33" spans="1:12" ht="14.5" x14ac:dyDescent="0.35">
      <c r="A33" s="2"/>
      <c r="B33" s="2" t="str">
        <f>"9781728236742"</f>
        <v>9781728236742</v>
      </c>
      <c r="C33" s="2" t="s">
        <v>93</v>
      </c>
      <c r="D33" s="2" t="s">
        <v>88</v>
      </c>
      <c r="E33" s="2" t="s">
        <v>20</v>
      </c>
      <c r="F33" s="2" t="s">
        <v>21</v>
      </c>
      <c r="G33" s="2">
        <v>12.99</v>
      </c>
      <c r="H33" s="3">
        <v>38738</v>
      </c>
      <c r="I33" s="2">
        <v>32</v>
      </c>
      <c r="J33" s="2" t="str">
        <f t="shared" si="0"/>
        <v>SRC</v>
      </c>
      <c r="K33" s="2" t="s">
        <v>16</v>
      </c>
      <c r="L33" s="2" t="s">
        <v>89</v>
      </c>
    </row>
    <row r="34" spans="1:12" ht="14.5" x14ac:dyDescent="0.35">
      <c r="A34" s="2"/>
      <c r="B34" s="2" t="str">
        <f>"9781728236735"</f>
        <v>9781728236735</v>
      </c>
      <c r="C34" s="2" t="s">
        <v>94</v>
      </c>
      <c r="D34" s="2" t="s">
        <v>88</v>
      </c>
      <c r="E34" s="2" t="s">
        <v>20</v>
      </c>
      <c r="F34" s="2" t="s">
        <v>21</v>
      </c>
      <c r="G34" s="2">
        <v>12.99</v>
      </c>
      <c r="H34" s="3">
        <v>38373</v>
      </c>
      <c r="I34" s="2">
        <v>33</v>
      </c>
      <c r="J34" s="2" t="str">
        <f t="shared" ref="J34:J65" si="1">"SRC"</f>
        <v>SRC</v>
      </c>
      <c r="K34" s="2" t="s">
        <v>16</v>
      </c>
      <c r="L34" s="2" t="s">
        <v>95</v>
      </c>
    </row>
    <row r="35" spans="1:12" ht="14.5" x14ac:dyDescent="0.35">
      <c r="A35" s="2"/>
      <c r="B35" s="2" t="str">
        <f>"9781728236759"</f>
        <v>9781728236759</v>
      </c>
      <c r="C35" s="2" t="s">
        <v>96</v>
      </c>
      <c r="D35" s="2" t="s">
        <v>88</v>
      </c>
      <c r="E35" s="2" t="s">
        <v>20</v>
      </c>
      <c r="F35" s="2" t="s">
        <v>21</v>
      </c>
      <c r="G35" s="2">
        <v>12.99</v>
      </c>
      <c r="H35" s="3">
        <v>39468</v>
      </c>
      <c r="I35" s="2">
        <v>34</v>
      </c>
      <c r="J35" s="2" t="str">
        <f t="shared" si="1"/>
        <v>SRC</v>
      </c>
      <c r="K35" s="2" t="s">
        <v>16</v>
      </c>
      <c r="L35" s="2" t="s">
        <v>97</v>
      </c>
    </row>
    <row r="36" spans="1:12" ht="14.5" x14ac:dyDescent="0.35">
      <c r="A36" s="2"/>
      <c r="B36" s="2" t="str">
        <f>"9781728236773"</f>
        <v>9781728236773</v>
      </c>
      <c r="C36" s="2" t="s">
        <v>98</v>
      </c>
      <c r="D36" s="2" t="s">
        <v>88</v>
      </c>
      <c r="E36" s="2" t="s">
        <v>20</v>
      </c>
      <c r="F36" s="2" t="s">
        <v>21</v>
      </c>
      <c r="G36" s="2">
        <v>12.99</v>
      </c>
      <c r="H36" s="3">
        <v>38373</v>
      </c>
      <c r="I36" s="2">
        <v>35</v>
      </c>
      <c r="J36" s="2" t="str">
        <f t="shared" si="1"/>
        <v>SRC</v>
      </c>
      <c r="K36" s="2" t="s">
        <v>16</v>
      </c>
      <c r="L36" s="2" t="s">
        <v>89</v>
      </c>
    </row>
    <row r="37" spans="1:12" ht="14.5" x14ac:dyDescent="0.35">
      <c r="A37" s="2"/>
      <c r="B37" s="2" t="str">
        <f>"9781728236766"</f>
        <v>9781728236766</v>
      </c>
      <c r="C37" s="2" t="s">
        <v>99</v>
      </c>
      <c r="D37" s="2" t="s">
        <v>88</v>
      </c>
      <c r="E37" s="2" t="s">
        <v>20</v>
      </c>
      <c r="F37" s="2" t="s">
        <v>21</v>
      </c>
      <c r="G37" s="2">
        <v>12.99</v>
      </c>
      <c r="H37" s="3">
        <v>38738</v>
      </c>
      <c r="I37" s="2">
        <v>36</v>
      </c>
      <c r="J37" s="2" t="str">
        <f t="shared" si="1"/>
        <v>SRC</v>
      </c>
      <c r="K37" s="2" t="s">
        <v>16</v>
      </c>
      <c r="L37" s="2" t="s">
        <v>89</v>
      </c>
    </row>
    <row r="38" spans="1:12" ht="14.5" x14ac:dyDescent="0.35">
      <c r="A38" s="2"/>
      <c r="B38" s="2" t="str">
        <f>"9781728235097"</f>
        <v>9781728235097</v>
      </c>
      <c r="C38" s="2" t="s">
        <v>100</v>
      </c>
      <c r="D38" s="2" t="s">
        <v>101</v>
      </c>
      <c r="E38" s="2" t="s">
        <v>20</v>
      </c>
      <c r="F38" s="2" t="s">
        <v>25</v>
      </c>
      <c r="G38" s="2">
        <v>24.99</v>
      </c>
      <c r="H38" s="3">
        <v>39528</v>
      </c>
      <c r="I38" s="2">
        <v>37</v>
      </c>
      <c r="J38" s="2" t="str">
        <f t="shared" si="1"/>
        <v>SRC</v>
      </c>
      <c r="K38" s="2" t="s">
        <v>16</v>
      </c>
      <c r="L38" s="2" t="s">
        <v>102</v>
      </c>
    </row>
    <row r="39" spans="1:12" ht="14.5" x14ac:dyDescent="0.35">
      <c r="A39" s="2"/>
      <c r="B39" s="2" t="str">
        <f>"9781728235103"</f>
        <v>9781728235103</v>
      </c>
      <c r="C39" s="2" t="s">
        <v>100</v>
      </c>
      <c r="D39" s="2" t="s">
        <v>101</v>
      </c>
      <c r="E39" s="2" t="s">
        <v>20</v>
      </c>
      <c r="F39" s="2" t="s">
        <v>21</v>
      </c>
      <c r="G39" s="2">
        <v>14.99</v>
      </c>
      <c r="H39" s="3">
        <v>39528</v>
      </c>
      <c r="I39" s="2">
        <v>38</v>
      </c>
      <c r="J39" s="2" t="str">
        <f t="shared" si="1"/>
        <v>SRC</v>
      </c>
      <c r="K39" s="2" t="s">
        <v>16</v>
      </c>
      <c r="L39" s="2" t="s">
        <v>102</v>
      </c>
    </row>
    <row r="40" spans="1:12" ht="14.5" x14ac:dyDescent="0.35">
      <c r="A40" s="2"/>
      <c r="B40" s="2" t="str">
        <f>"9781492697237"</f>
        <v>9781492697237</v>
      </c>
      <c r="C40" s="2" t="s">
        <v>103</v>
      </c>
      <c r="D40" s="2" t="s">
        <v>104</v>
      </c>
      <c r="E40" s="2" t="s">
        <v>20</v>
      </c>
      <c r="F40" s="2" t="s">
        <v>25</v>
      </c>
      <c r="G40" s="2">
        <v>24.99</v>
      </c>
      <c r="H40" s="3">
        <v>38950</v>
      </c>
      <c r="I40" s="2">
        <v>39</v>
      </c>
      <c r="J40" s="2" t="str">
        <f t="shared" si="1"/>
        <v>SRC</v>
      </c>
      <c r="K40" s="2" t="s">
        <v>16</v>
      </c>
      <c r="L40" s="2" t="s">
        <v>105</v>
      </c>
    </row>
    <row r="41" spans="1:12" ht="14.5" x14ac:dyDescent="0.35">
      <c r="A41" s="2"/>
      <c r="B41" s="2" t="str">
        <f>"9781728232447"</f>
        <v>9781728232447</v>
      </c>
      <c r="C41" s="2" t="s">
        <v>106</v>
      </c>
      <c r="D41" s="2" t="s">
        <v>104</v>
      </c>
      <c r="E41" s="2" t="s">
        <v>20</v>
      </c>
      <c r="F41" s="2" t="s">
        <v>15</v>
      </c>
      <c r="G41" s="2">
        <v>11.99</v>
      </c>
      <c r="H41" s="3">
        <v>38463</v>
      </c>
      <c r="I41" s="2">
        <v>40</v>
      </c>
      <c r="J41" s="2" t="str">
        <f t="shared" si="1"/>
        <v>SRC</v>
      </c>
      <c r="K41" s="2" t="s">
        <v>16</v>
      </c>
      <c r="L41" s="2" t="s">
        <v>105</v>
      </c>
    </row>
    <row r="42" spans="1:12" ht="14.5" x14ac:dyDescent="0.35">
      <c r="A42" s="2"/>
      <c r="B42" s="2" t="str">
        <f>"9781728236940"</f>
        <v>9781728236940</v>
      </c>
      <c r="C42" s="2" t="s">
        <v>107</v>
      </c>
      <c r="D42" s="2" t="s">
        <v>108</v>
      </c>
      <c r="E42" s="2" t="s">
        <v>20</v>
      </c>
      <c r="F42" s="2" t="s">
        <v>15</v>
      </c>
      <c r="G42" s="2">
        <v>9.99</v>
      </c>
      <c r="H42" s="3">
        <v>38373</v>
      </c>
      <c r="I42" s="2">
        <v>41</v>
      </c>
      <c r="J42" s="2" t="str">
        <f t="shared" si="1"/>
        <v>SRC</v>
      </c>
      <c r="K42" s="2" t="s">
        <v>16</v>
      </c>
      <c r="L42" s="2" t="s">
        <v>109</v>
      </c>
    </row>
    <row r="43" spans="1:12" ht="14.5" x14ac:dyDescent="0.35">
      <c r="A43" s="2"/>
      <c r="B43" s="2" t="str">
        <f>"9781728237008"</f>
        <v>9781728237008</v>
      </c>
      <c r="C43" s="2" t="s">
        <v>110</v>
      </c>
      <c r="D43" s="2" t="s">
        <v>108</v>
      </c>
      <c r="E43" s="2" t="s">
        <v>20</v>
      </c>
      <c r="F43" s="2" t="s">
        <v>15</v>
      </c>
      <c r="G43" s="2">
        <v>9.99</v>
      </c>
      <c r="H43" s="3">
        <v>39254</v>
      </c>
      <c r="I43" s="2">
        <v>42</v>
      </c>
      <c r="J43" s="2" t="str">
        <f t="shared" si="1"/>
        <v>SRC</v>
      </c>
      <c r="K43" s="2" t="s">
        <v>16</v>
      </c>
      <c r="L43" s="2" t="s">
        <v>109</v>
      </c>
    </row>
    <row r="44" spans="1:12" ht="14.5" x14ac:dyDescent="0.35">
      <c r="A44" s="2"/>
      <c r="B44" s="2" t="str">
        <f>"9781728236971"</f>
        <v>9781728236971</v>
      </c>
      <c r="C44" s="2" t="s">
        <v>111</v>
      </c>
      <c r="D44" s="2" t="s">
        <v>108</v>
      </c>
      <c r="E44" s="2" t="s">
        <v>20</v>
      </c>
      <c r="F44" s="2" t="s">
        <v>15</v>
      </c>
      <c r="G44" s="2">
        <v>9.99</v>
      </c>
      <c r="H44" s="3">
        <v>38738</v>
      </c>
      <c r="I44" s="2">
        <v>43</v>
      </c>
      <c r="J44" s="2" t="str">
        <f t="shared" si="1"/>
        <v>SRC</v>
      </c>
      <c r="K44" s="2" t="s">
        <v>16</v>
      </c>
      <c r="L44" s="2" t="s">
        <v>109</v>
      </c>
    </row>
    <row r="45" spans="1:12" ht="14.5" x14ac:dyDescent="0.35">
      <c r="A45" s="2"/>
      <c r="B45" s="2" t="str">
        <f>"9781728221229"</f>
        <v>9781728221229</v>
      </c>
      <c r="C45" s="2" t="s">
        <v>112</v>
      </c>
      <c r="D45" s="2" t="s">
        <v>113</v>
      </c>
      <c r="E45" s="2" t="s">
        <v>20</v>
      </c>
      <c r="F45" s="2" t="s">
        <v>15</v>
      </c>
      <c r="G45" s="2">
        <v>11.99</v>
      </c>
      <c r="H45" s="3">
        <v>38463</v>
      </c>
      <c r="I45" s="2">
        <v>44</v>
      </c>
      <c r="J45" s="2" t="str">
        <f t="shared" si="1"/>
        <v>SRC</v>
      </c>
      <c r="K45" s="2" t="s">
        <v>16</v>
      </c>
      <c r="L45" s="2" t="s">
        <v>114</v>
      </c>
    </row>
    <row r="46" spans="1:12" ht="29" x14ac:dyDescent="0.35">
      <c r="A46" s="2"/>
      <c r="B46" s="2" t="str">
        <f>"9781728221250"</f>
        <v>9781728221250</v>
      </c>
      <c r="C46" s="2" t="s">
        <v>115</v>
      </c>
      <c r="D46" s="2" t="s">
        <v>113</v>
      </c>
      <c r="E46" s="2" t="s">
        <v>20</v>
      </c>
      <c r="F46" s="2" t="s">
        <v>15</v>
      </c>
      <c r="G46" s="2">
        <v>11.99</v>
      </c>
      <c r="H46" s="3">
        <v>38463</v>
      </c>
      <c r="I46" s="2">
        <v>45</v>
      </c>
      <c r="J46" s="2" t="str">
        <f t="shared" si="1"/>
        <v>SRC</v>
      </c>
      <c r="K46" s="2" t="s">
        <v>16</v>
      </c>
      <c r="L46" s="2" t="s">
        <v>114</v>
      </c>
    </row>
    <row r="47" spans="1:12" ht="14.5" x14ac:dyDescent="0.35">
      <c r="A47" s="2"/>
      <c r="B47" s="2" t="str">
        <f>"9781728221311"</f>
        <v>9781728221311</v>
      </c>
      <c r="C47" s="2" t="s">
        <v>116</v>
      </c>
      <c r="D47" s="2" t="s">
        <v>113</v>
      </c>
      <c r="E47" s="2" t="s">
        <v>20</v>
      </c>
      <c r="F47" s="2" t="s">
        <v>15</v>
      </c>
      <c r="G47" s="2">
        <v>11.99</v>
      </c>
      <c r="H47" s="3">
        <v>38738</v>
      </c>
      <c r="I47" s="2">
        <v>46</v>
      </c>
      <c r="J47" s="2" t="str">
        <f t="shared" si="1"/>
        <v>SRC</v>
      </c>
      <c r="K47" s="2" t="s">
        <v>16</v>
      </c>
      <c r="L47" s="2" t="s">
        <v>114</v>
      </c>
    </row>
    <row r="48" spans="1:12" ht="29" x14ac:dyDescent="0.35">
      <c r="A48" s="2"/>
      <c r="B48" s="2" t="str">
        <f>"9781728221281"</f>
        <v>9781728221281</v>
      </c>
      <c r="C48" s="2" t="s">
        <v>117</v>
      </c>
      <c r="D48" s="2" t="s">
        <v>113</v>
      </c>
      <c r="E48" s="2" t="s">
        <v>20</v>
      </c>
      <c r="F48" s="2" t="s">
        <v>15</v>
      </c>
      <c r="G48" s="2">
        <v>11.99</v>
      </c>
      <c r="H48" s="3">
        <v>38738</v>
      </c>
      <c r="I48" s="2">
        <v>47</v>
      </c>
      <c r="J48" s="2" t="str">
        <f t="shared" si="1"/>
        <v>SRC</v>
      </c>
      <c r="K48" s="2" t="s">
        <v>16</v>
      </c>
      <c r="L48" s="2" t="s">
        <v>114</v>
      </c>
    </row>
    <row r="49" spans="1:12" ht="14.5" x14ac:dyDescent="0.35">
      <c r="A49" s="2"/>
      <c r="B49" s="2" t="str">
        <f>"9781728230498"</f>
        <v>9781728230498</v>
      </c>
      <c r="C49" s="2" t="s">
        <v>118</v>
      </c>
      <c r="D49" s="2" t="s">
        <v>119</v>
      </c>
      <c r="E49" s="2" t="s">
        <v>20</v>
      </c>
      <c r="F49" s="2" t="s">
        <v>25</v>
      </c>
      <c r="G49" s="2">
        <v>24.99</v>
      </c>
      <c r="H49" s="3">
        <v>39254</v>
      </c>
      <c r="I49" s="2">
        <v>48</v>
      </c>
      <c r="J49" s="2" t="str">
        <f t="shared" si="1"/>
        <v>SRC</v>
      </c>
      <c r="K49" s="2" t="s">
        <v>16</v>
      </c>
      <c r="L49" s="2" t="s">
        <v>120</v>
      </c>
    </row>
    <row r="50" spans="1:12" ht="14.5" x14ac:dyDescent="0.35">
      <c r="A50" s="2"/>
      <c r="B50" s="2" t="str">
        <f>"9781728245744"</f>
        <v>9781728245744</v>
      </c>
      <c r="C50" s="2" t="s">
        <v>118</v>
      </c>
      <c r="D50" s="2" t="s">
        <v>119</v>
      </c>
      <c r="E50" s="2" t="s">
        <v>20</v>
      </c>
      <c r="F50" s="2" t="s">
        <v>15</v>
      </c>
      <c r="G50" s="2">
        <v>11.99</v>
      </c>
      <c r="H50" s="3">
        <v>39254</v>
      </c>
      <c r="I50" s="2">
        <v>49</v>
      </c>
      <c r="J50" s="2" t="str">
        <f t="shared" si="1"/>
        <v>SRC</v>
      </c>
      <c r="K50" s="2" t="s">
        <v>16</v>
      </c>
      <c r="L50" s="2" t="s">
        <v>120</v>
      </c>
    </row>
    <row r="51" spans="1:12" ht="14.5" x14ac:dyDescent="0.35">
      <c r="A51" s="2"/>
      <c r="B51" s="2" t="str">
        <f>"9781728209647"</f>
        <v>9781728209647</v>
      </c>
      <c r="C51" s="2" t="s">
        <v>121</v>
      </c>
      <c r="D51" s="2" t="s">
        <v>122</v>
      </c>
      <c r="E51" s="2" t="s">
        <v>20</v>
      </c>
      <c r="F51" s="2" t="s">
        <v>25</v>
      </c>
      <c r="G51" s="2">
        <v>24.99</v>
      </c>
      <c r="H51" s="3">
        <v>38463</v>
      </c>
      <c r="I51" s="2">
        <v>50</v>
      </c>
      <c r="J51" s="2" t="str">
        <f t="shared" si="1"/>
        <v>SRC</v>
      </c>
      <c r="K51" s="2" t="s">
        <v>16</v>
      </c>
      <c r="L51" s="2" t="s">
        <v>123</v>
      </c>
    </row>
    <row r="52" spans="1:12" ht="14.5" x14ac:dyDescent="0.35">
      <c r="A52" s="2"/>
      <c r="B52" s="2" t="str">
        <f>"9781728245737"</f>
        <v>9781728245737</v>
      </c>
      <c r="C52" s="2" t="s">
        <v>121</v>
      </c>
      <c r="D52" s="2" t="s">
        <v>122</v>
      </c>
      <c r="E52" s="2" t="s">
        <v>20</v>
      </c>
      <c r="F52" s="2" t="s">
        <v>15</v>
      </c>
      <c r="G52" s="2">
        <v>11.99</v>
      </c>
      <c r="H52" s="3">
        <v>38463</v>
      </c>
      <c r="I52" s="2">
        <v>51</v>
      </c>
      <c r="J52" s="2" t="str">
        <f t="shared" si="1"/>
        <v>SRC</v>
      </c>
      <c r="K52" s="2" t="s">
        <v>16</v>
      </c>
      <c r="L52" s="2" t="s">
        <v>123</v>
      </c>
    </row>
    <row r="53" spans="1:12" ht="14.5" x14ac:dyDescent="0.35">
      <c r="A53" s="2"/>
      <c r="B53" s="2" t="str">
        <f>"9781728215907"</f>
        <v>9781728215907</v>
      </c>
      <c r="C53" s="2" t="s">
        <v>124</v>
      </c>
      <c r="D53" s="2" t="s">
        <v>125</v>
      </c>
      <c r="E53" s="2" t="s">
        <v>20</v>
      </c>
      <c r="F53" s="2" t="s">
        <v>25</v>
      </c>
      <c r="G53" s="2">
        <v>24.99</v>
      </c>
      <c r="H53" s="3">
        <v>39528</v>
      </c>
      <c r="I53" s="2">
        <v>52</v>
      </c>
      <c r="J53" s="2" t="str">
        <f t="shared" si="1"/>
        <v>SRC</v>
      </c>
      <c r="K53" s="2" t="s">
        <v>16</v>
      </c>
      <c r="L53" s="2" t="s">
        <v>123</v>
      </c>
    </row>
    <row r="54" spans="1:12" ht="14.5" x14ac:dyDescent="0.35">
      <c r="A54" s="2"/>
      <c r="B54" s="2" t="str">
        <f>"9781728232423"</f>
        <v>9781728232423</v>
      </c>
      <c r="C54" s="2" t="s">
        <v>126</v>
      </c>
      <c r="D54" s="2" t="s">
        <v>127</v>
      </c>
      <c r="E54" s="2" t="s">
        <v>20</v>
      </c>
      <c r="F54" s="2" t="s">
        <v>15</v>
      </c>
      <c r="G54" s="2">
        <v>11.99</v>
      </c>
      <c r="H54" s="3">
        <v>39528</v>
      </c>
      <c r="I54" s="2">
        <v>53</v>
      </c>
      <c r="J54" s="2" t="str">
        <f t="shared" si="1"/>
        <v>SRC</v>
      </c>
      <c r="K54" s="2" t="s">
        <v>16</v>
      </c>
      <c r="L54" s="2" t="s">
        <v>128</v>
      </c>
    </row>
    <row r="55" spans="1:12" ht="14.5" x14ac:dyDescent="0.35">
      <c r="A55" s="2"/>
      <c r="B55" s="2" t="str">
        <f>"9781728246475"</f>
        <v>9781728246475</v>
      </c>
      <c r="C55" s="2" t="s">
        <v>129</v>
      </c>
      <c r="D55" s="2" t="s">
        <v>130</v>
      </c>
      <c r="E55" s="2" t="s">
        <v>20</v>
      </c>
      <c r="F55" s="2" t="s">
        <v>15</v>
      </c>
      <c r="G55" s="2">
        <v>11.99</v>
      </c>
      <c r="H55" s="3">
        <v>38738</v>
      </c>
      <c r="I55" s="2">
        <v>54</v>
      </c>
      <c r="J55" s="2" t="str">
        <f t="shared" si="1"/>
        <v>SRC</v>
      </c>
      <c r="K55" s="2" t="s">
        <v>16</v>
      </c>
      <c r="L55" s="2" t="s">
        <v>131</v>
      </c>
    </row>
    <row r="56" spans="1:12" ht="14.5" x14ac:dyDescent="0.35">
      <c r="A56" s="2"/>
      <c r="B56" s="2" t="str">
        <f>"9781728231921"</f>
        <v>9781728231921</v>
      </c>
      <c r="C56" s="2" t="s">
        <v>132</v>
      </c>
      <c r="D56" s="2" t="s">
        <v>133</v>
      </c>
      <c r="E56" s="2" t="s">
        <v>134</v>
      </c>
      <c r="F56" s="2" t="s">
        <v>15</v>
      </c>
      <c r="G56" s="2">
        <v>15.99</v>
      </c>
      <c r="H56" s="3">
        <v>39103</v>
      </c>
      <c r="I56" s="2">
        <v>55</v>
      </c>
      <c r="J56" s="2" t="str">
        <f t="shared" si="1"/>
        <v>SRC</v>
      </c>
      <c r="K56" s="2" t="s">
        <v>16</v>
      </c>
      <c r="L56" s="2" t="s">
        <v>135</v>
      </c>
    </row>
    <row r="57" spans="1:12" ht="14.5" x14ac:dyDescent="0.35">
      <c r="A57" s="2"/>
      <c r="B57" s="2" t="str">
        <f>"9781728245287"</f>
        <v>9781728245287</v>
      </c>
      <c r="C57" s="2" t="s">
        <v>136</v>
      </c>
      <c r="D57" s="2" t="s">
        <v>137</v>
      </c>
      <c r="E57" s="2" t="s">
        <v>134</v>
      </c>
      <c r="F57" s="2" t="s">
        <v>15</v>
      </c>
      <c r="G57" s="2">
        <v>15.99</v>
      </c>
      <c r="H57" s="3">
        <v>38738</v>
      </c>
      <c r="I57" s="2">
        <v>56</v>
      </c>
      <c r="J57" s="2" t="str">
        <f t="shared" si="1"/>
        <v>SRC</v>
      </c>
      <c r="K57" s="2" t="s">
        <v>16</v>
      </c>
      <c r="L57" s="2" t="s">
        <v>138</v>
      </c>
    </row>
    <row r="58" spans="1:12" ht="14.5" x14ac:dyDescent="0.35">
      <c r="A58" s="2"/>
      <c r="B58" s="2" t="str">
        <f>"9781728229423"</f>
        <v>9781728229423</v>
      </c>
      <c r="C58" s="2" t="s">
        <v>136</v>
      </c>
      <c r="D58" s="2" t="s">
        <v>137</v>
      </c>
      <c r="E58" s="2" t="s">
        <v>134</v>
      </c>
      <c r="F58" s="2" t="s">
        <v>25</v>
      </c>
      <c r="G58" s="2">
        <v>24.99</v>
      </c>
      <c r="H58" s="3">
        <v>38738</v>
      </c>
      <c r="I58" s="2">
        <v>57</v>
      </c>
      <c r="J58" s="2" t="str">
        <f t="shared" si="1"/>
        <v>SRC</v>
      </c>
      <c r="K58" s="2" t="s">
        <v>16</v>
      </c>
      <c r="L58" s="2" t="s">
        <v>139</v>
      </c>
    </row>
    <row r="59" spans="1:12" ht="14.5" x14ac:dyDescent="0.35">
      <c r="A59" s="2"/>
      <c r="B59" s="2" t="str">
        <f>"9781728228877"</f>
        <v>9781728228877</v>
      </c>
      <c r="C59" s="2" t="s">
        <v>140</v>
      </c>
      <c r="D59" s="2" t="s">
        <v>141</v>
      </c>
      <c r="E59" s="2" t="s">
        <v>134</v>
      </c>
      <c r="F59" s="2" t="s">
        <v>15</v>
      </c>
      <c r="G59" s="2">
        <v>15.99</v>
      </c>
      <c r="H59" s="3">
        <v>39528</v>
      </c>
      <c r="I59" s="2">
        <v>58</v>
      </c>
      <c r="J59" s="2" t="str">
        <f t="shared" si="1"/>
        <v>SRC</v>
      </c>
      <c r="K59" s="2" t="s">
        <v>16</v>
      </c>
      <c r="L59" s="2" t="s">
        <v>138</v>
      </c>
    </row>
    <row r="60" spans="1:12" ht="14.5" x14ac:dyDescent="0.35">
      <c r="A60" s="2"/>
      <c r="B60" s="2" t="str">
        <f>"9781492679257"</f>
        <v>9781492679257</v>
      </c>
      <c r="C60" s="2" t="s">
        <v>142</v>
      </c>
      <c r="D60" s="2" t="s">
        <v>143</v>
      </c>
      <c r="E60" s="2" t="s">
        <v>134</v>
      </c>
      <c r="F60" s="2" t="s">
        <v>15</v>
      </c>
      <c r="G60" s="2">
        <v>15.99</v>
      </c>
      <c r="H60" s="3">
        <v>39254</v>
      </c>
      <c r="I60" s="2">
        <v>59</v>
      </c>
      <c r="J60" s="2" t="str">
        <f t="shared" si="1"/>
        <v>SRC</v>
      </c>
      <c r="K60" s="2" t="s">
        <v>16</v>
      </c>
      <c r="L60" s="2" t="s">
        <v>144</v>
      </c>
    </row>
    <row r="61" spans="1:12" ht="14.5" x14ac:dyDescent="0.35">
      <c r="A61" s="2"/>
      <c r="B61" s="2" t="str">
        <f>"9781728231938"</f>
        <v>9781728231938</v>
      </c>
      <c r="C61" s="2" t="s">
        <v>145</v>
      </c>
      <c r="D61" s="2" t="s">
        <v>146</v>
      </c>
      <c r="E61" s="2" t="s">
        <v>134</v>
      </c>
      <c r="F61" s="2" t="s">
        <v>15</v>
      </c>
      <c r="G61" s="2">
        <v>15.99</v>
      </c>
      <c r="H61" s="3">
        <v>38738</v>
      </c>
      <c r="I61" s="2">
        <v>60</v>
      </c>
      <c r="J61" s="2" t="str">
        <f t="shared" si="1"/>
        <v>SRC</v>
      </c>
      <c r="K61" s="2" t="s">
        <v>16</v>
      </c>
      <c r="L61" s="2" t="s">
        <v>147</v>
      </c>
    </row>
    <row r="62" spans="1:12" ht="14.5" x14ac:dyDescent="0.35">
      <c r="A62" s="2"/>
      <c r="B62" s="2" t="str">
        <f>"9781492669920"</f>
        <v>9781492669920</v>
      </c>
      <c r="C62" s="2" t="s">
        <v>148</v>
      </c>
      <c r="D62" s="2" t="s">
        <v>149</v>
      </c>
      <c r="E62" s="2" t="s">
        <v>134</v>
      </c>
      <c r="F62" s="2" t="s">
        <v>15</v>
      </c>
      <c r="G62" s="2">
        <v>15.99</v>
      </c>
      <c r="H62" s="3">
        <v>39103</v>
      </c>
      <c r="I62" s="2">
        <v>61</v>
      </c>
      <c r="J62" s="2" t="str">
        <f t="shared" si="1"/>
        <v>SRC</v>
      </c>
      <c r="K62" s="2" t="s">
        <v>16</v>
      </c>
      <c r="L62" s="2" t="s">
        <v>150</v>
      </c>
    </row>
    <row r="63" spans="1:12" ht="14.5" x14ac:dyDescent="0.35">
      <c r="A63" s="2"/>
      <c r="B63" s="2" t="str">
        <f>"9781728209425"</f>
        <v>9781728209425</v>
      </c>
      <c r="C63" s="2" t="s">
        <v>151</v>
      </c>
      <c r="D63" s="2" t="s">
        <v>152</v>
      </c>
      <c r="E63" s="2" t="s">
        <v>134</v>
      </c>
      <c r="F63" s="2" t="s">
        <v>15</v>
      </c>
      <c r="G63" s="2">
        <v>15.99</v>
      </c>
      <c r="H63" s="3">
        <v>38738</v>
      </c>
      <c r="I63" s="2">
        <v>62</v>
      </c>
      <c r="J63" s="2" t="str">
        <f t="shared" si="1"/>
        <v>SRC</v>
      </c>
      <c r="K63" s="2" t="s">
        <v>16</v>
      </c>
      <c r="L63" s="2" t="s">
        <v>153</v>
      </c>
    </row>
    <row r="64" spans="1:12" ht="14.5" x14ac:dyDescent="0.35">
      <c r="A64" s="2"/>
      <c r="B64" s="2" t="str">
        <f>"9781728210292"</f>
        <v>9781728210292</v>
      </c>
      <c r="C64" s="2" t="s">
        <v>154</v>
      </c>
      <c r="D64" s="2" t="s">
        <v>155</v>
      </c>
      <c r="E64" s="2" t="s">
        <v>134</v>
      </c>
      <c r="F64" s="2" t="s">
        <v>15</v>
      </c>
      <c r="G64" s="2">
        <v>15.99</v>
      </c>
      <c r="H64" s="3">
        <v>38463</v>
      </c>
      <c r="I64" s="2">
        <v>63</v>
      </c>
      <c r="J64" s="2" t="str">
        <f t="shared" si="1"/>
        <v>SRC</v>
      </c>
      <c r="K64" s="2" t="s">
        <v>16</v>
      </c>
      <c r="L64" s="2" t="s">
        <v>156</v>
      </c>
    </row>
    <row r="65" spans="1:12" ht="14.5" x14ac:dyDescent="0.35">
      <c r="A65" s="2"/>
      <c r="B65" s="2" t="str">
        <f>"9781492677062"</f>
        <v>9781492677062</v>
      </c>
      <c r="C65" s="2" t="s">
        <v>157</v>
      </c>
      <c r="D65" s="2" t="s">
        <v>158</v>
      </c>
      <c r="E65" s="2" t="s">
        <v>134</v>
      </c>
      <c r="F65" s="2" t="s">
        <v>15</v>
      </c>
      <c r="G65" s="2">
        <v>15.99</v>
      </c>
      <c r="H65" s="3">
        <v>38463</v>
      </c>
      <c r="I65" s="2">
        <v>64</v>
      </c>
      <c r="J65" s="2" t="str">
        <f t="shared" si="1"/>
        <v>SRC</v>
      </c>
      <c r="K65" s="2" t="s">
        <v>16</v>
      </c>
      <c r="L65" s="2" t="s">
        <v>159</v>
      </c>
    </row>
    <row r="66" spans="1:12" ht="14.5" x14ac:dyDescent="0.35">
      <c r="A66" s="2"/>
      <c r="B66" s="2" t="str">
        <f>"9781728234410"</f>
        <v>9781728234410</v>
      </c>
      <c r="C66" s="2" t="s">
        <v>160</v>
      </c>
      <c r="D66" s="2" t="s">
        <v>161</v>
      </c>
      <c r="E66" s="2" t="s">
        <v>134</v>
      </c>
      <c r="F66" s="2" t="s">
        <v>15</v>
      </c>
      <c r="G66" s="2">
        <v>15.99</v>
      </c>
      <c r="H66" s="3">
        <v>38463</v>
      </c>
      <c r="I66" s="2">
        <v>65</v>
      </c>
      <c r="J66" s="2" t="str">
        <f t="shared" ref="J66:J71" si="2">"SRC"</f>
        <v>SRC</v>
      </c>
      <c r="K66" s="2" t="s">
        <v>16</v>
      </c>
      <c r="L66" s="2" t="s">
        <v>162</v>
      </c>
    </row>
    <row r="67" spans="1:12" ht="14.5" x14ac:dyDescent="0.35">
      <c r="A67" s="2"/>
      <c r="B67" s="2" t="str">
        <f>"9781728225210"</f>
        <v>9781728225210</v>
      </c>
      <c r="C67" s="2" t="s">
        <v>163</v>
      </c>
      <c r="D67" s="2" t="s">
        <v>161</v>
      </c>
      <c r="E67" s="2" t="s">
        <v>134</v>
      </c>
      <c r="F67" s="2" t="s">
        <v>15</v>
      </c>
      <c r="G67" s="2">
        <v>15.99</v>
      </c>
      <c r="H67" s="3">
        <v>39254</v>
      </c>
      <c r="I67" s="2">
        <v>66</v>
      </c>
      <c r="J67" s="2" t="str">
        <f t="shared" si="2"/>
        <v>SRC</v>
      </c>
      <c r="K67" s="2" t="s">
        <v>16</v>
      </c>
      <c r="L67" s="2" t="s">
        <v>162</v>
      </c>
    </row>
    <row r="68" spans="1:12" ht="14.5" x14ac:dyDescent="0.35">
      <c r="A68" s="2"/>
      <c r="B68" s="2" t="str">
        <f>"9781728231860"</f>
        <v>9781728231860</v>
      </c>
      <c r="C68" s="2" t="s">
        <v>164</v>
      </c>
      <c r="D68" s="2" t="s">
        <v>165</v>
      </c>
      <c r="E68" s="2" t="s">
        <v>134</v>
      </c>
      <c r="F68" s="2" t="s">
        <v>15</v>
      </c>
      <c r="G68" s="2">
        <v>15.99</v>
      </c>
      <c r="H68" s="3">
        <v>38738</v>
      </c>
      <c r="I68" s="2">
        <v>67</v>
      </c>
      <c r="J68" s="2" t="str">
        <f t="shared" si="2"/>
        <v>SRC</v>
      </c>
      <c r="K68" s="2" t="s">
        <v>16</v>
      </c>
      <c r="L68" s="2" t="s">
        <v>162</v>
      </c>
    </row>
    <row r="69" spans="1:12" ht="14.5" x14ac:dyDescent="0.35">
      <c r="A69" s="2"/>
      <c r="B69" s="2" t="str">
        <f>"9781728210551"</f>
        <v>9781728210551</v>
      </c>
      <c r="C69" s="2" t="s">
        <v>166</v>
      </c>
      <c r="D69" s="2" t="s">
        <v>167</v>
      </c>
      <c r="E69" s="2" t="s">
        <v>134</v>
      </c>
      <c r="F69" s="2" t="s">
        <v>15</v>
      </c>
      <c r="G69" s="2">
        <v>15.99</v>
      </c>
      <c r="H69" s="3">
        <v>39528</v>
      </c>
      <c r="I69" s="2">
        <v>68</v>
      </c>
      <c r="J69" s="2" t="str">
        <f t="shared" si="2"/>
        <v>SRC</v>
      </c>
      <c r="K69" s="2" t="s">
        <v>16</v>
      </c>
      <c r="L69" s="2" t="s">
        <v>162</v>
      </c>
    </row>
    <row r="70" spans="1:12" ht="14.5" x14ac:dyDescent="0.35">
      <c r="A70" s="2"/>
      <c r="B70" s="2" t="str">
        <f>"9781728229119"</f>
        <v>9781728229119</v>
      </c>
      <c r="C70" s="2" t="s">
        <v>168</v>
      </c>
      <c r="D70" s="2" t="s">
        <v>169</v>
      </c>
      <c r="E70" s="2" t="s">
        <v>134</v>
      </c>
      <c r="F70" s="2" t="s">
        <v>15</v>
      </c>
      <c r="G70" s="2">
        <v>15.99</v>
      </c>
      <c r="H70" s="3">
        <v>39528</v>
      </c>
      <c r="I70" s="2">
        <v>69</v>
      </c>
      <c r="J70" s="2" t="str">
        <f t="shared" si="2"/>
        <v>SRC</v>
      </c>
      <c r="K70" s="2" t="s">
        <v>16</v>
      </c>
      <c r="L70" s="2" t="s">
        <v>162</v>
      </c>
    </row>
    <row r="71" spans="1:12" ht="14.5" x14ac:dyDescent="0.35">
      <c r="A71" s="2"/>
      <c r="B71" s="2" t="str">
        <f>"9781728235233"</f>
        <v>9781728235233</v>
      </c>
      <c r="C71" s="2" t="s">
        <v>170</v>
      </c>
      <c r="D71" s="2" t="s">
        <v>171</v>
      </c>
      <c r="E71" s="2" t="s">
        <v>172</v>
      </c>
      <c r="F71" s="2" t="s">
        <v>15</v>
      </c>
      <c r="G71" s="2">
        <v>18.989999999999998</v>
      </c>
      <c r="H71" s="3">
        <v>38738</v>
      </c>
      <c r="I71" s="2">
        <v>70</v>
      </c>
      <c r="J71" s="2" t="str">
        <f t="shared" si="2"/>
        <v>SRC</v>
      </c>
      <c r="K71" s="2" t="s">
        <v>16</v>
      </c>
      <c r="L71" s="2" t="s">
        <v>173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RAI_21s-1840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2021-01-19T16:33:47Z</dcterms:created>
  <dcterms:modified xsi:type="dcterms:W3CDTF">2021-01-19T16:33:47Z</dcterms:modified>
</cp:coreProperties>
</file>