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F21\F21 Catalogue PDFs\Raincoast\"/>
    </mc:Choice>
  </mc:AlternateContent>
  <xr:revisionPtr revIDLastSave="0" documentId="8_{011FBDCD-2B8D-48D0-B9C3-17153C07A743}" xr6:coauthVersionLast="46" xr6:coauthVersionMax="46" xr10:uidLastSave="{00000000-0000-0000-0000-000000000000}"/>
  <bookViews>
    <workbookView xWindow="380" yWindow="380" windowWidth="16920" windowHeight="10540"/>
  </bookViews>
  <sheets>
    <sheet name="RAI_21f-13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1" l="1"/>
  <c r="B73" i="1"/>
  <c r="J72" i="1"/>
  <c r="B72" i="1"/>
  <c r="J71" i="1"/>
  <c r="B71" i="1"/>
  <c r="J70" i="1"/>
  <c r="B70" i="1"/>
  <c r="J69" i="1"/>
  <c r="B69" i="1"/>
  <c r="J68" i="1"/>
  <c r="B68" i="1"/>
  <c r="J67" i="1"/>
  <c r="B67" i="1"/>
  <c r="J66" i="1"/>
  <c r="B66" i="1"/>
  <c r="J65" i="1"/>
  <c r="B65" i="1"/>
  <c r="J64" i="1"/>
  <c r="B64" i="1"/>
  <c r="J63" i="1"/>
  <c r="B63" i="1"/>
  <c r="J62" i="1"/>
  <c r="B62" i="1"/>
  <c r="J61" i="1"/>
  <c r="B61" i="1"/>
  <c r="J60" i="1"/>
  <c r="B60" i="1"/>
  <c r="J59" i="1"/>
  <c r="B59" i="1"/>
  <c r="J58" i="1"/>
  <c r="B58" i="1"/>
  <c r="J57" i="1"/>
  <c r="B57" i="1"/>
  <c r="J56" i="1"/>
  <c r="B56" i="1"/>
  <c r="J55" i="1"/>
  <c r="B55" i="1"/>
  <c r="J54" i="1"/>
  <c r="B54" i="1"/>
  <c r="J53" i="1"/>
  <c r="B53" i="1"/>
  <c r="J52" i="1"/>
  <c r="B52" i="1"/>
  <c r="J51" i="1"/>
  <c r="B51" i="1"/>
  <c r="J50" i="1"/>
  <c r="B50" i="1"/>
  <c r="J49" i="1"/>
  <c r="B49" i="1"/>
  <c r="J48" i="1"/>
  <c r="B48" i="1"/>
  <c r="J47" i="1"/>
  <c r="B47" i="1"/>
  <c r="J46" i="1"/>
  <c r="B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<sst xmlns="http://schemas.openxmlformats.org/spreadsheetml/2006/main" count="500" uniqueCount="174">
  <si>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</si>
  <si>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</si>
  <si>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</si>
  <si>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</si>
  <si>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</si>
  <si>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</si>
  <si>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</si>
  <si>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</si>
  <si>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</si>
  <si>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</si>
  <si>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</si>
  <si>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</si>
  <si>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At Home in the Wine Country</t>
  </si>
  <si>
    <t>Hebert, Heather Sandy ; Ewald, Chase Reynolds</t>
  </si>
  <si>
    <t>ARCH</t>
  </si>
  <si>
    <t>CL</t>
  </si>
  <si>
    <t>21F</t>
  </si>
  <si>
    <t>ARC020000</t>
  </si>
  <si>
    <t>Bunny Mellon Style</t>
  </si>
  <si>
    <t>Holden, Linda Jane ; Lloyd, Thomas ; Huffman, Bryan</t>
  </si>
  <si>
    <t>10/26/21</t>
  </si>
  <si>
    <t>ARC007000</t>
  </si>
  <si>
    <t>Interiors for Collectors</t>
  </si>
  <si>
    <t>Marrs, John Phifer</t>
  </si>
  <si>
    <t>Private Gardens of the Pacific Northwest</t>
  </si>
  <si>
    <t>Coleman, Brian ; Wright, William</t>
  </si>
  <si>
    <t>GARD</t>
  </si>
  <si>
    <t>GAR006000</t>
  </si>
  <si>
    <t>On the Roof of the Rocky Mountains</t>
  </si>
  <si>
    <t>Shaw, Sarah Chase</t>
  </si>
  <si>
    <t>07/13/21</t>
  </si>
  <si>
    <t>21S</t>
  </si>
  <si>
    <t>Naturally, Delicious Dinners</t>
  </si>
  <si>
    <t>Seo, Danny</t>
  </si>
  <si>
    <t>COOK</t>
  </si>
  <si>
    <t>09/28/21</t>
  </si>
  <si>
    <t>CKB101000</t>
  </si>
  <si>
    <t>Southern Sugar</t>
  </si>
  <si>
    <t>Smith-Sullivan, Belinda ; Blohm, Kate</t>
  </si>
  <si>
    <t>CKB024000</t>
  </si>
  <si>
    <t>Kevin Belton's Cookin' Louisiana</t>
  </si>
  <si>
    <t>Belton, Kevin ; Culbert, Denny</t>
  </si>
  <si>
    <t>09/14/21</t>
  </si>
  <si>
    <t>CKB013000</t>
  </si>
  <si>
    <t>Bears</t>
  </si>
  <si>
    <t>Argyle, Julie</t>
  </si>
  <si>
    <t>PHOT</t>
  </si>
  <si>
    <t>09/21/21</t>
  </si>
  <si>
    <t>PHO013000</t>
  </si>
  <si>
    <t>Wild Spaces and Unique Places</t>
  </si>
  <si>
    <t>Jeffery, Ryan</t>
  </si>
  <si>
    <t>City of Electric Moons</t>
  </si>
  <si>
    <t>Mandelkern, India</t>
  </si>
  <si>
    <t>HIST</t>
  </si>
  <si>
    <t>PB</t>
  </si>
  <si>
    <t>22F</t>
  </si>
  <si>
    <t>HIS036140</t>
  </si>
  <si>
    <t>The Postcard Project</t>
  </si>
  <si>
    <t>Sokol, Dawn DeVries</t>
  </si>
  <si>
    <t>SELF</t>
  </si>
  <si>
    <t>PC</t>
  </si>
  <si>
    <t>SEL009000</t>
  </si>
  <si>
    <t>O Holy Night</t>
  </si>
  <si>
    <t>Cray, Sarah</t>
  </si>
  <si>
    <t>RELI</t>
  </si>
  <si>
    <t>08/24/21</t>
  </si>
  <si>
    <t>REL034020</t>
  </si>
  <si>
    <t>Christmas Eve</t>
  </si>
  <si>
    <t>Designs, Juicebox ; Juicebox Designs</t>
  </si>
  <si>
    <t>Thankful</t>
  </si>
  <si>
    <t>Swindell, Salli</t>
  </si>
  <si>
    <t>08/17/21</t>
  </si>
  <si>
    <t>FAMtastic</t>
  </si>
  <si>
    <t>Mikecz, Melanie</t>
  </si>
  <si>
    <t>Grains of Gold Coloring Book</t>
  </si>
  <si>
    <t>Karlzon, Hanna</t>
  </si>
  <si>
    <t>ARTS</t>
  </si>
  <si>
    <t>ART000000</t>
  </si>
  <si>
    <t>Tales from the Forest Kingdom Coloring Book</t>
  </si>
  <si>
    <t>Adventure Journal: 50 Things to Try in the Fall</t>
  </si>
  <si>
    <t>Hankinson, Kim</t>
  </si>
  <si>
    <t>CHIL</t>
  </si>
  <si>
    <t>07/20/21</t>
  </si>
  <si>
    <t>JNF029060</t>
  </si>
  <si>
    <t>Adventure Journal: 50 Things to Try in the Winter</t>
  </si>
  <si>
    <t>History Is Delicious</t>
  </si>
  <si>
    <t>Lurie, Joshua</t>
  </si>
  <si>
    <t>JNF025000</t>
  </si>
  <si>
    <t>History Is Inventive</t>
  </si>
  <si>
    <t>Knight, Brooke</t>
  </si>
  <si>
    <t>JNF061010</t>
  </si>
  <si>
    <t>Little Leonardo's Fascinating World of Astronomy</t>
  </si>
  <si>
    <t>Nance, Sarafina ; Paprocki, Greg</t>
  </si>
  <si>
    <t>JNF051040</t>
  </si>
  <si>
    <t>B Is for Bison</t>
  </si>
  <si>
    <t>Paprocki, Greg</t>
  </si>
  <si>
    <t>BH</t>
  </si>
  <si>
    <t>JNF013010</t>
  </si>
  <si>
    <t>Trees</t>
  </si>
  <si>
    <t>JNF037040</t>
  </si>
  <si>
    <t>Little Naturalists George Washington Carver Loved Plants</t>
  </si>
  <si>
    <t>Coombs, Kate ; Lucas, Seth</t>
  </si>
  <si>
    <t>JNF007020</t>
  </si>
  <si>
    <t>Little Naturalists: Wangari Maathai Planted Trees</t>
  </si>
  <si>
    <t>JNF007120</t>
  </si>
  <si>
    <t>Little Observers: On the Farm</t>
  </si>
  <si>
    <t>Beaton, Clare</t>
  </si>
  <si>
    <t>JNF033000</t>
  </si>
  <si>
    <t>Little Observers: In the Park</t>
  </si>
  <si>
    <t>JNF003000</t>
  </si>
  <si>
    <t>Little Astrology Catrinas</t>
  </si>
  <si>
    <t>Galvez, Mariana ; Galvez, Mariana</t>
  </si>
  <si>
    <t>JNF026000</t>
  </si>
  <si>
    <t>La Catrina: Vowels/Vocales</t>
  </si>
  <si>
    <t>Rodriguez, Patty ; Stein, Ariana ; Reyes, Citlali</t>
  </si>
  <si>
    <t>La Catrina: Numbers/Numeros</t>
  </si>
  <si>
    <t>La Catrina: Colors/Colores</t>
  </si>
  <si>
    <t>Life of/La Vida de Evelyn Cisneros</t>
  </si>
  <si>
    <t>JNF007050</t>
  </si>
  <si>
    <t>Life of/La Vida de Jean-Michel Basquiat</t>
  </si>
  <si>
    <t>VAMONOS: Santo Domingo</t>
  </si>
  <si>
    <t>Rodriguez, Patty ; Stein, Ariana ; Godinez, Ana</t>
  </si>
  <si>
    <t>JNF038050</t>
  </si>
  <si>
    <t>VAMONOS: Tegucigalpa</t>
  </si>
  <si>
    <t>Carlota Shares her Secret/Carlota Cuenta su Secreto</t>
  </si>
  <si>
    <t>Mestre, Maria Rosana ; Esparza Sarabia, Ana C.</t>
  </si>
  <si>
    <t>JNF069000</t>
  </si>
  <si>
    <t>Kid del Toro</t>
  </si>
  <si>
    <t>Munoz, Chogrin ; Martinez, Pakoto</t>
  </si>
  <si>
    <t>Yefferson, Actually/En Realidad es Yefferson</t>
  </si>
  <si>
    <t>Martin-Rowe, Scott ; Trejo, Katherine ; Monterrosa, Karla</t>
  </si>
  <si>
    <t>JNF019030</t>
  </si>
  <si>
    <t>Yefferson, Actually Enamel Pin</t>
  </si>
  <si>
    <t>Lil' Libros</t>
  </si>
  <si>
    <t>GIFT</t>
  </si>
  <si>
    <t>MI</t>
  </si>
  <si>
    <t>09/15/21</t>
  </si>
  <si>
    <t>NON000000</t>
  </si>
  <si>
    <t>Carlota Shares Her Secret Enamel Pin</t>
  </si>
  <si>
    <t>Kid del Toro Monster Enamel Pin</t>
  </si>
  <si>
    <t>La Catrina: Alebrije Enamel Pin</t>
  </si>
  <si>
    <t>VAMONOS: Tegucigalpa Enamel Pin</t>
  </si>
  <si>
    <t>VAMONOS: Santo Domingo Enamel Pin</t>
  </si>
  <si>
    <t>Little Astrology Catrinas: Aries Enamel Pin</t>
  </si>
  <si>
    <t>Little Astrology Catrinas: Taurus Enamel Pin</t>
  </si>
  <si>
    <t>Little Astrology Catrinas: Cancer Enamel Pin</t>
  </si>
  <si>
    <t>Little Astrology Catrinas: Gemini Enamel Pin</t>
  </si>
  <si>
    <t>Little Astrology Catrinas: Aquarius Enamel Pin</t>
  </si>
  <si>
    <t>Little Astrology Catrinas: Pisces Enamel Pin</t>
  </si>
  <si>
    <t>Little Astrology Catrinas: Leo Enamel Pin</t>
  </si>
  <si>
    <t>Little Astrology Catrinas: Virgo Enamel Pin</t>
  </si>
  <si>
    <t>Little Astrology Catrinas: Libra Enamel Pin</t>
  </si>
  <si>
    <t>Little Astrology Catrinas: Scorpio Enamel Pin</t>
  </si>
  <si>
    <t>Little Astrology Catrinas: Sagittarius Enamel Pin</t>
  </si>
  <si>
    <t>Little Astrology Catrinas: Capricorn Enamel Pin</t>
  </si>
  <si>
    <t>All About Michigan</t>
  </si>
  <si>
    <t>Rhorer, Ashley Holm</t>
  </si>
  <si>
    <t>PD</t>
  </si>
  <si>
    <t>All About New Mexico</t>
  </si>
  <si>
    <t>All About the National Parks</t>
  </si>
  <si>
    <t>Easy Reading Sticker</t>
  </si>
  <si>
    <t>Gibbs Smith</t>
  </si>
  <si>
    <t>ST</t>
  </si>
  <si>
    <t>Read Button Sticker</t>
  </si>
  <si>
    <t>Word Search Sticker</t>
  </si>
  <si>
    <t>Sharp Pencil Sticker</t>
  </si>
  <si>
    <t>Lilies Puzzle</t>
  </si>
  <si>
    <t>ZJ</t>
  </si>
  <si>
    <t>Lilacs Puzzle</t>
  </si>
  <si>
    <t>Words Have Power Puzzle</t>
  </si>
  <si>
    <t>In a Word Puzzle</t>
  </si>
  <si>
    <t>Dia de los Muertos Puzzle</t>
  </si>
  <si>
    <t>Santa's Workshop Puzzle</t>
  </si>
  <si>
    <t>The Great Outdoors Puzzle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</si>
</sst>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4" width="34.90625" bestFit="1" customWidth="1"/>
    <col min="5" max="5" width="5.906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0.726562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9" x14ac:dyDescent="0.35">
      <c r="A2" s="2"/>
      <c r="B2" s="2" t="str">
        <f>"9781423654957"</f>
        <v>9781423654957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72</v>
      </c>
      <c r="H2" s="3">
        <v>40015</v>
      </c>
      <c r="I2" s="2">
        <v>4</v>
      </c>
      <c r="J2" s="2" t="str">
        <f t="shared" ref="J2:J33" si="0">"GBS"</f>
        <v>GBS</v>
      </c>
      <c r="K2" s="2" t="s">
        <v>16</v>
      </c>
      <c r="L2" s="2" t="s">
        <v>17</v>
      </c>
    </row>
    <row r="3" spans="1:12" ht="29" x14ac:dyDescent="0.35">
      <c r="A3" s="2"/>
      <c r="B3" s="2" t="str">
        <f>"9781423654926"</f>
        <v>9781423654926</v>
      </c>
      <c r="C3" s="2" t="s">
        <v>18</v>
      </c>
      <c r="D3" s="2" t="s">
        <v>19</v>
      </c>
      <c r="E3" s="2" t="s">
        <v>14</v>
      </c>
      <c r="F3" s="2" t="s">
        <v>15</v>
      </c>
      <c r="G3" s="2">
        <v>88</v>
      </c>
      <c r="H3" s="2" t="s">
        <v>20</v>
      </c>
      <c r="I3" s="2">
        <v>5</v>
      </c>
      <c r="J3" s="2" t="str">
        <f t="shared" si="0"/>
        <v>GBS</v>
      </c>
      <c r="K3" s="2" t="s">
        <v>16</v>
      </c>
      <c r="L3" s="2" t="s">
        <v>21</v>
      </c>
    </row>
    <row r="4" spans="1:12" ht="14.5" x14ac:dyDescent="0.35">
      <c r="A4" s="2"/>
      <c r="B4" s="2" t="str">
        <f>"9781423656869"</f>
        <v>9781423656869</v>
      </c>
      <c r="C4" s="2" t="s">
        <v>22</v>
      </c>
      <c r="D4" s="2" t="s">
        <v>23</v>
      </c>
      <c r="E4" s="2" t="s">
        <v>14</v>
      </c>
      <c r="F4" s="2" t="s">
        <v>15</v>
      </c>
      <c r="G4" s="2">
        <v>72</v>
      </c>
      <c r="H4" s="3">
        <v>40015</v>
      </c>
      <c r="I4" s="2">
        <v>6</v>
      </c>
      <c r="J4" s="2" t="str">
        <f t="shared" si="0"/>
        <v>GBS</v>
      </c>
      <c r="K4" s="2" t="s">
        <v>16</v>
      </c>
      <c r="L4" s="2" t="s">
        <v>21</v>
      </c>
    </row>
    <row r="5" spans="1:12" ht="14.5" x14ac:dyDescent="0.35">
      <c r="A5" s="2"/>
      <c r="B5" s="2" t="str">
        <f>"9781423654971"</f>
        <v>9781423654971</v>
      </c>
      <c r="C5" s="2" t="s">
        <v>24</v>
      </c>
      <c r="D5" s="2" t="s">
        <v>25</v>
      </c>
      <c r="E5" s="2" t="s">
        <v>26</v>
      </c>
      <c r="F5" s="2" t="s">
        <v>15</v>
      </c>
      <c r="G5" s="2">
        <v>72</v>
      </c>
      <c r="H5" s="3">
        <v>40015</v>
      </c>
      <c r="I5" s="2">
        <v>7</v>
      </c>
      <c r="J5" s="2" t="str">
        <f t="shared" si="0"/>
        <v>GBS</v>
      </c>
      <c r="K5" s="2" t="s">
        <v>16</v>
      </c>
      <c r="L5" s="2" t="s">
        <v>27</v>
      </c>
    </row>
    <row r="6" spans="1:12" ht="14.5" x14ac:dyDescent="0.35">
      <c r="A6" s="2"/>
      <c r="B6" s="2" t="str">
        <f>"9781423660118"</f>
        <v>9781423660118</v>
      </c>
      <c r="C6" s="2" t="s">
        <v>28</v>
      </c>
      <c r="D6" s="2" t="s">
        <v>29</v>
      </c>
      <c r="E6" s="2" t="s">
        <v>26</v>
      </c>
      <c r="F6" s="2" t="s">
        <v>15</v>
      </c>
      <c r="G6" s="2">
        <v>18</v>
      </c>
      <c r="H6" s="2" t="s">
        <v>30</v>
      </c>
      <c r="I6" s="2">
        <v>8</v>
      </c>
      <c r="J6" s="2" t="str">
        <f t="shared" si="0"/>
        <v>GBS</v>
      </c>
      <c r="K6" s="2" t="s">
        <v>31</v>
      </c>
      <c r="L6" s="2" t="s">
        <v>27</v>
      </c>
    </row>
    <row r="7" spans="1:12" ht="14.5" x14ac:dyDescent="0.35">
      <c r="A7" s="2"/>
      <c r="B7" s="2" t="str">
        <f>"9781423658269"</f>
        <v>9781423658269</v>
      </c>
      <c r="C7" s="2" t="s">
        <v>32</v>
      </c>
      <c r="D7" s="2" t="s">
        <v>33</v>
      </c>
      <c r="E7" s="2" t="s">
        <v>34</v>
      </c>
      <c r="F7" s="2" t="s">
        <v>15</v>
      </c>
      <c r="G7" s="2">
        <v>40</v>
      </c>
      <c r="H7" s="2" t="s">
        <v>35</v>
      </c>
      <c r="I7" s="2">
        <v>9</v>
      </c>
      <c r="J7" s="2" t="str">
        <f t="shared" si="0"/>
        <v>GBS</v>
      </c>
      <c r="K7" s="2" t="s">
        <v>16</v>
      </c>
      <c r="L7" s="2" t="s">
        <v>36</v>
      </c>
    </row>
    <row r="8" spans="1:12" ht="14.5" x14ac:dyDescent="0.35">
      <c r="A8" s="2"/>
      <c r="B8" s="2" t="str">
        <f>"9781423658245"</f>
        <v>9781423658245</v>
      </c>
      <c r="C8" s="2" t="s">
        <v>37</v>
      </c>
      <c r="D8" s="2" t="s">
        <v>38</v>
      </c>
      <c r="E8" s="2" t="s">
        <v>34</v>
      </c>
      <c r="F8" s="2" t="s">
        <v>15</v>
      </c>
      <c r="G8" s="2">
        <v>35.99</v>
      </c>
      <c r="H8" s="2" t="s">
        <v>35</v>
      </c>
      <c r="I8" s="2">
        <v>10</v>
      </c>
      <c r="J8" s="2" t="str">
        <f t="shared" si="0"/>
        <v>GBS</v>
      </c>
      <c r="K8" s="2" t="s">
        <v>16</v>
      </c>
      <c r="L8" s="2" t="s">
        <v>39</v>
      </c>
    </row>
    <row r="9" spans="1:12" ht="14.5" x14ac:dyDescent="0.35">
      <c r="A9" s="2"/>
      <c r="B9" s="2" t="str">
        <f>"9781423658382"</f>
        <v>9781423658382</v>
      </c>
      <c r="C9" s="2" t="s">
        <v>40</v>
      </c>
      <c r="D9" s="2" t="s">
        <v>41</v>
      </c>
      <c r="E9" s="2" t="s">
        <v>34</v>
      </c>
      <c r="F9" s="2" t="s">
        <v>15</v>
      </c>
      <c r="G9" s="2">
        <v>40</v>
      </c>
      <c r="H9" s="2" t="s">
        <v>42</v>
      </c>
      <c r="I9" s="2">
        <v>11</v>
      </c>
      <c r="J9" s="2" t="str">
        <f t="shared" si="0"/>
        <v>GBS</v>
      </c>
      <c r="K9" s="2" t="s">
        <v>16</v>
      </c>
      <c r="L9" s="2" t="s">
        <v>43</v>
      </c>
    </row>
    <row r="10" spans="1:12" ht="14.5" x14ac:dyDescent="0.35">
      <c r="A10" s="2"/>
      <c r="B10" s="2" t="str">
        <f>"9781423658795"</f>
        <v>9781423658795</v>
      </c>
      <c r="C10" s="2" t="s">
        <v>44</v>
      </c>
      <c r="D10" s="2" t="s">
        <v>45</v>
      </c>
      <c r="E10" s="2" t="s">
        <v>46</v>
      </c>
      <c r="F10" s="2" t="s">
        <v>15</v>
      </c>
      <c r="G10" s="2">
        <v>72</v>
      </c>
      <c r="H10" s="2" t="s">
        <v>47</v>
      </c>
      <c r="I10" s="2">
        <v>12</v>
      </c>
      <c r="J10" s="2" t="str">
        <f t="shared" si="0"/>
        <v>GBS</v>
      </c>
      <c r="K10" s="2" t="s">
        <v>16</v>
      </c>
      <c r="L10" s="2" t="s">
        <v>48</v>
      </c>
    </row>
    <row r="11" spans="1:12" ht="14.5" x14ac:dyDescent="0.35">
      <c r="A11" s="2"/>
      <c r="B11" s="2" t="str">
        <f>"9781423658764"</f>
        <v>9781423658764</v>
      </c>
      <c r="C11" s="2" t="s">
        <v>49</v>
      </c>
      <c r="D11" s="2" t="s">
        <v>50</v>
      </c>
      <c r="E11" s="2" t="s">
        <v>46</v>
      </c>
      <c r="F11" s="2" t="s">
        <v>15</v>
      </c>
      <c r="G11" s="2">
        <v>50</v>
      </c>
      <c r="H11" s="2" t="s">
        <v>47</v>
      </c>
      <c r="I11" s="2">
        <v>13</v>
      </c>
      <c r="J11" s="2" t="str">
        <f t="shared" si="0"/>
        <v>GBS</v>
      </c>
      <c r="K11" s="2" t="s">
        <v>16</v>
      </c>
      <c r="L11" s="2" t="s">
        <v>48</v>
      </c>
    </row>
    <row r="12" spans="1:12" ht="14.5" x14ac:dyDescent="0.35">
      <c r="A12" s="2"/>
      <c r="B12" s="2" t="str">
        <f>"9781626400771"</f>
        <v>9781626400771</v>
      </c>
      <c r="C12" s="2" t="s">
        <v>51</v>
      </c>
      <c r="D12" s="2" t="s">
        <v>52</v>
      </c>
      <c r="E12" s="2" t="s">
        <v>53</v>
      </c>
      <c r="F12" s="2" t="s">
        <v>54</v>
      </c>
      <c r="G12" s="2">
        <v>36</v>
      </c>
      <c r="H12" s="3">
        <v>40533</v>
      </c>
      <c r="I12" s="2">
        <v>14</v>
      </c>
      <c r="J12" s="2" t="str">
        <f t="shared" si="0"/>
        <v>GBS</v>
      </c>
      <c r="K12" s="2" t="s">
        <v>55</v>
      </c>
      <c r="L12" s="2" t="s">
        <v>56</v>
      </c>
    </row>
    <row r="13" spans="1:12" ht="14.5" x14ac:dyDescent="0.35">
      <c r="A13" s="2"/>
      <c r="B13" s="2" t="str">
        <f>"9781423658788"</f>
        <v>9781423658788</v>
      </c>
      <c r="C13" s="2" t="s">
        <v>57</v>
      </c>
      <c r="D13" s="2" t="s">
        <v>58</v>
      </c>
      <c r="E13" s="2" t="s">
        <v>59</v>
      </c>
      <c r="F13" s="2" t="s">
        <v>60</v>
      </c>
      <c r="G13" s="2">
        <v>22.5</v>
      </c>
      <c r="H13" s="2" t="s">
        <v>47</v>
      </c>
      <c r="I13" s="2">
        <v>15</v>
      </c>
      <c r="J13" s="2" t="str">
        <f t="shared" si="0"/>
        <v>GBS</v>
      </c>
      <c r="K13" s="2" t="s">
        <v>16</v>
      </c>
      <c r="L13" s="2" t="s">
        <v>61</v>
      </c>
    </row>
    <row r="14" spans="1:12" ht="14.5" x14ac:dyDescent="0.35">
      <c r="A14" s="2"/>
      <c r="B14" s="2" t="str">
        <f>"9781423658139"</f>
        <v>9781423658139</v>
      </c>
      <c r="C14" s="2" t="s">
        <v>62</v>
      </c>
      <c r="D14" s="2" t="s">
        <v>63</v>
      </c>
      <c r="E14" s="2" t="s">
        <v>64</v>
      </c>
      <c r="F14" s="2" t="s">
        <v>15</v>
      </c>
      <c r="G14" s="2">
        <v>21.99</v>
      </c>
      <c r="H14" s="2" t="s">
        <v>65</v>
      </c>
      <c r="I14" s="2">
        <v>16</v>
      </c>
      <c r="J14" s="2" t="str">
        <f t="shared" si="0"/>
        <v>GBS</v>
      </c>
      <c r="K14" s="2" t="s">
        <v>16</v>
      </c>
      <c r="L14" s="2" t="s">
        <v>66</v>
      </c>
    </row>
    <row r="15" spans="1:12" ht="14.5" x14ac:dyDescent="0.35">
      <c r="A15" s="2"/>
      <c r="B15" s="2" t="str">
        <f>"9781423658221"</f>
        <v>9781423658221</v>
      </c>
      <c r="C15" s="2" t="s">
        <v>67</v>
      </c>
      <c r="D15" s="2" t="s">
        <v>68</v>
      </c>
      <c r="E15" s="2" t="s">
        <v>64</v>
      </c>
      <c r="F15" s="2" t="s">
        <v>15</v>
      </c>
      <c r="G15" s="2">
        <v>24.99</v>
      </c>
      <c r="H15" s="2" t="s">
        <v>65</v>
      </c>
      <c r="I15" s="2">
        <v>17</v>
      </c>
      <c r="J15" s="2" t="str">
        <f t="shared" si="0"/>
        <v>GBS</v>
      </c>
      <c r="K15" s="2" t="s">
        <v>16</v>
      </c>
      <c r="L15" s="2" t="s">
        <v>66</v>
      </c>
    </row>
    <row r="16" spans="1:12" ht="14.5" x14ac:dyDescent="0.35">
      <c r="A16" s="2"/>
      <c r="B16" s="2" t="str">
        <f>"9781423658214"</f>
        <v>9781423658214</v>
      </c>
      <c r="C16" s="2" t="s">
        <v>69</v>
      </c>
      <c r="D16" s="2" t="s">
        <v>70</v>
      </c>
      <c r="E16" s="2" t="s">
        <v>59</v>
      </c>
      <c r="F16" s="2" t="s">
        <v>15</v>
      </c>
      <c r="G16" s="2">
        <v>21.99</v>
      </c>
      <c r="H16" s="2" t="s">
        <v>71</v>
      </c>
      <c r="I16" s="2">
        <v>18</v>
      </c>
      <c r="J16" s="2" t="str">
        <f t="shared" si="0"/>
        <v>GBS</v>
      </c>
      <c r="K16" s="2" t="s">
        <v>16</v>
      </c>
      <c r="L16" s="2" t="s">
        <v>61</v>
      </c>
    </row>
    <row r="17" spans="1:12" ht="14.5" x14ac:dyDescent="0.35">
      <c r="A17" s="2"/>
      <c r="B17" s="2" t="str">
        <f>"9781423658207"</f>
        <v>9781423658207</v>
      </c>
      <c r="C17" s="2" t="s">
        <v>72</v>
      </c>
      <c r="D17" s="2" t="s">
        <v>73</v>
      </c>
      <c r="E17" s="2" t="s">
        <v>59</v>
      </c>
      <c r="F17" s="2" t="s">
        <v>15</v>
      </c>
      <c r="G17" s="2">
        <v>21.99</v>
      </c>
      <c r="H17" s="2" t="s">
        <v>71</v>
      </c>
      <c r="I17" s="2">
        <v>19</v>
      </c>
      <c r="J17" s="2" t="str">
        <f t="shared" si="0"/>
        <v>GBS</v>
      </c>
      <c r="K17" s="2" t="s">
        <v>16</v>
      </c>
      <c r="L17" s="2" t="s">
        <v>61</v>
      </c>
    </row>
    <row r="18" spans="1:12" ht="14.5" x14ac:dyDescent="0.35">
      <c r="A18" s="2"/>
      <c r="B18" s="2" t="str">
        <f>"9781423658337"</f>
        <v>9781423658337</v>
      </c>
      <c r="C18" s="2" t="s">
        <v>74</v>
      </c>
      <c r="D18" s="2" t="s">
        <v>75</v>
      </c>
      <c r="E18" s="2" t="s">
        <v>76</v>
      </c>
      <c r="F18" s="2" t="s">
        <v>15</v>
      </c>
      <c r="G18" s="2">
        <v>21.99</v>
      </c>
      <c r="H18" s="2" t="s">
        <v>65</v>
      </c>
      <c r="I18" s="2">
        <v>20</v>
      </c>
      <c r="J18" s="2" t="str">
        <f t="shared" si="0"/>
        <v>GBS</v>
      </c>
      <c r="K18" s="2" t="s">
        <v>16</v>
      </c>
      <c r="L18" s="2" t="s">
        <v>77</v>
      </c>
    </row>
    <row r="19" spans="1:12" ht="29" x14ac:dyDescent="0.35">
      <c r="A19" s="2"/>
      <c r="B19" s="2" t="str">
        <f>"9781423658344"</f>
        <v>9781423658344</v>
      </c>
      <c r="C19" s="2" t="s">
        <v>78</v>
      </c>
      <c r="D19" s="2" t="s">
        <v>75</v>
      </c>
      <c r="E19" s="2" t="s">
        <v>76</v>
      </c>
      <c r="F19" s="2" t="s">
        <v>15</v>
      </c>
      <c r="G19" s="2">
        <v>21.99</v>
      </c>
      <c r="H19" s="2" t="s">
        <v>65</v>
      </c>
      <c r="I19" s="2">
        <v>21</v>
      </c>
      <c r="J19" s="2" t="str">
        <f t="shared" si="0"/>
        <v>GBS</v>
      </c>
      <c r="K19" s="2" t="s">
        <v>16</v>
      </c>
      <c r="L19" s="2" t="s">
        <v>77</v>
      </c>
    </row>
    <row r="20" spans="1:12" ht="29" x14ac:dyDescent="0.35">
      <c r="A20" s="2"/>
      <c r="B20" s="2" t="str">
        <f>"9781423657101"</f>
        <v>9781423657101</v>
      </c>
      <c r="C20" s="2" t="s">
        <v>79</v>
      </c>
      <c r="D20" s="2" t="s">
        <v>80</v>
      </c>
      <c r="E20" s="2" t="s">
        <v>81</v>
      </c>
      <c r="F20" s="2" t="s">
        <v>54</v>
      </c>
      <c r="G20" s="2">
        <v>18.989999999999998</v>
      </c>
      <c r="H20" s="2" t="s">
        <v>82</v>
      </c>
      <c r="I20" s="2">
        <v>22</v>
      </c>
      <c r="J20" s="2" t="str">
        <f t="shared" si="0"/>
        <v>GBS</v>
      </c>
      <c r="K20" s="2" t="s">
        <v>16</v>
      </c>
      <c r="L20" s="2" t="s">
        <v>83</v>
      </c>
    </row>
    <row r="21" spans="1:12" ht="29" x14ac:dyDescent="0.35">
      <c r="A21" s="2"/>
      <c r="B21" s="2" t="str">
        <f>"9781423657118"</f>
        <v>9781423657118</v>
      </c>
      <c r="C21" s="2" t="s">
        <v>84</v>
      </c>
      <c r="D21" s="2" t="s">
        <v>80</v>
      </c>
      <c r="E21" s="2" t="s">
        <v>81</v>
      </c>
      <c r="F21" s="2" t="s">
        <v>54</v>
      </c>
      <c r="G21" s="2">
        <v>18.989999999999998</v>
      </c>
      <c r="H21" s="2" t="s">
        <v>35</v>
      </c>
      <c r="I21" s="2">
        <v>23</v>
      </c>
      <c r="J21" s="2" t="str">
        <f t="shared" si="0"/>
        <v>GBS</v>
      </c>
      <c r="K21" s="2" t="s">
        <v>16</v>
      </c>
      <c r="L21" s="2" t="s">
        <v>83</v>
      </c>
    </row>
    <row r="22" spans="1:12" ht="14.5" x14ac:dyDescent="0.35">
      <c r="A22" s="2"/>
      <c r="B22" s="2" t="str">
        <f>"9781736191903"</f>
        <v>9781736191903</v>
      </c>
      <c r="C22" s="2" t="s">
        <v>85</v>
      </c>
      <c r="D22" s="2" t="s">
        <v>86</v>
      </c>
      <c r="E22" s="2" t="s">
        <v>81</v>
      </c>
      <c r="F22" s="2" t="s">
        <v>15</v>
      </c>
      <c r="G22" s="2">
        <v>28.99</v>
      </c>
      <c r="H22" s="2" t="s">
        <v>71</v>
      </c>
      <c r="I22" s="2">
        <v>24</v>
      </c>
      <c r="J22" s="2" t="str">
        <f t="shared" si="0"/>
        <v>GBS</v>
      </c>
      <c r="K22" s="2" t="s">
        <v>16</v>
      </c>
      <c r="L22" s="2" t="s">
        <v>87</v>
      </c>
    </row>
    <row r="23" spans="1:12" ht="14.5" x14ac:dyDescent="0.35">
      <c r="A23" s="2"/>
      <c r="B23" s="2" t="str">
        <f>"9781736191927"</f>
        <v>9781736191927</v>
      </c>
      <c r="C23" s="2" t="s">
        <v>88</v>
      </c>
      <c r="D23" s="2" t="s">
        <v>89</v>
      </c>
      <c r="E23" s="2" t="s">
        <v>81</v>
      </c>
      <c r="F23" s="2" t="s">
        <v>15</v>
      </c>
      <c r="G23" s="2">
        <v>28.99</v>
      </c>
      <c r="H23" s="2" t="s">
        <v>71</v>
      </c>
      <c r="I23" s="2">
        <v>25</v>
      </c>
      <c r="J23" s="2" t="str">
        <f t="shared" si="0"/>
        <v>GBS</v>
      </c>
      <c r="K23" s="2" t="s">
        <v>16</v>
      </c>
      <c r="L23" s="2" t="s">
        <v>90</v>
      </c>
    </row>
    <row r="24" spans="1:12" ht="29" x14ac:dyDescent="0.35">
      <c r="A24" s="2"/>
      <c r="B24" s="2" t="str">
        <f>"9781423658313"</f>
        <v>9781423658313</v>
      </c>
      <c r="C24" s="2" t="s">
        <v>91</v>
      </c>
      <c r="D24" s="2" t="s">
        <v>92</v>
      </c>
      <c r="E24" s="2" t="s">
        <v>81</v>
      </c>
      <c r="F24" s="2" t="s">
        <v>15</v>
      </c>
      <c r="G24" s="2">
        <v>18.989999999999998</v>
      </c>
      <c r="H24" s="2" t="s">
        <v>71</v>
      </c>
      <c r="I24" s="2">
        <v>27</v>
      </c>
      <c r="J24" s="2" t="str">
        <f t="shared" si="0"/>
        <v>GBS</v>
      </c>
      <c r="K24" s="2" t="s">
        <v>16</v>
      </c>
      <c r="L24" s="2" t="s">
        <v>93</v>
      </c>
    </row>
    <row r="25" spans="1:12" ht="14.5" x14ac:dyDescent="0.35">
      <c r="A25" s="2"/>
      <c r="B25" s="2" t="str">
        <f>"9781423658290"</f>
        <v>9781423658290</v>
      </c>
      <c r="C25" s="2" t="s">
        <v>94</v>
      </c>
      <c r="D25" s="2" t="s">
        <v>95</v>
      </c>
      <c r="E25" s="2" t="s">
        <v>81</v>
      </c>
      <c r="F25" s="2" t="s">
        <v>96</v>
      </c>
      <c r="G25" s="2">
        <v>14.99</v>
      </c>
      <c r="H25" s="3">
        <v>39742</v>
      </c>
      <c r="I25" s="2">
        <v>28</v>
      </c>
      <c r="J25" s="2" t="str">
        <f t="shared" si="0"/>
        <v>GBS</v>
      </c>
      <c r="K25" s="2" t="s">
        <v>16</v>
      </c>
      <c r="L25" s="2" t="s">
        <v>97</v>
      </c>
    </row>
    <row r="26" spans="1:12" ht="14.5" x14ac:dyDescent="0.35">
      <c r="A26" s="2"/>
      <c r="B26" s="2" t="str">
        <f>"9781423658306"</f>
        <v>9781423658306</v>
      </c>
      <c r="C26" s="2" t="s">
        <v>98</v>
      </c>
      <c r="D26" s="2" t="s">
        <v>95</v>
      </c>
      <c r="E26" s="2" t="s">
        <v>81</v>
      </c>
      <c r="F26" s="2" t="s">
        <v>96</v>
      </c>
      <c r="G26" s="2">
        <v>14.99</v>
      </c>
      <c r="H26" s="2" t="s">
        <v>71</v>
      </c>
      <c r="I26" s="2">
        <v>29</v>
      </c>
      <c r="J26" s="2" t="str">
        <f t="shared" si="0"/>
        <v>GBS</v>
      </c>
      <c r="K26" s="2" t="s">
        <v>16</v>
      </c>
      <c r="L26" s="2" t="s">
        <v>99</v>
      </c>
    </row>
    <row r="27" spans="1:12" ht="29" x14ac:dyDescent="0.35">
      <c r="A27" s="2"/>
      <c r="B27" s="2" t="str">
        <f>"9781423658412"</f>
        <v>9781423658412</v>
      </c>
      <c r="C27" s="2" t="s">
        <v>100</v>
      </c>
      <c r="D27" s="2" t="s">
        <v>101</v>
      </c>
      <c r="E27" s="2" t="s">
        <v>81</v>
      </c>
      <c r="F27" s="2" t="s">
        <v>96</v>
      </c>
      <c r="G27" s="2">
        <v>14.99</v>
      </c>
      <c r="H27" s="3">
        <v>39742</v>
      </c>
      <c r="I27" s="2">
        <v>30</v>
      </c>
      <c r="J27" s="2" t="str">
        <f t="shared" si="0"/>
        <v>GBS</v>
      </c>
      <c r="K27" s="2" t="s">
        <v>16</v>
      </c>
      <c r="L27" s="2" t="s">
        <v>102</v>
      </c>
    </row>
    <row r="28" spans="1:12" ht="29" x14ac:dyDescent="0.35">
      <c r="A28" s="2"/>
      <c r="B28" s="2" t="str">
        <f>"9781423658405"</f>
        <v>9781423658405</v>
      </c>
      <c r="C28" s="2" t="s">
        <v>103</v>
      </c>
      <c r="D28" s="2" t="s">
        <v>101</v>
      </c>
      <c r="E28" s="2" t="s">
        <v>81</v>
      </c>
      <c r="F28" s="2" t="s">
        <v>96</v>
      </c>
      <c r="G28" s="2">
        <v>14.99</v>
      </c>
      <c r="H28" s="2" t="s">
        <v>71</v>
      </c>
      <c r="I28" s="2">
        <v>31</v>
      </c>
      <c r="J28" s="2" t="str">
        <f t="shared" si="0"/>
        <v>GBS</v>
      </c>
      <c r="K28" s="2" t="s">
        <v>16</v>
      </c>
      <c r="L28" s="2" t="s">
        <v>104</v>
      </c>
    </row>
    <row r="29" spans="1:12" ht="14.5" x14ac:dyDescent="0.35">
      <c r="A29" s="2"/>
      <c r="B29" s="2" t="str">
        <f>"9781423657088"</f>
        <v>9781423657088</v>
      </c>
      <c r="C29" s="2" t="s">
        <v>105</v>
      </c>
      <c r="D29" s="2" t="s">
        <v>106</v>
      </c>
      <c r="E29" s="2" t="s">
        <v>81</v>
      </c>
      <c r="F29" s="2" t="s">
        <v>96</v>
      </c>
      <c r="G29" s="2">
        <v>14.99</v>
      </c>
      <c r="H29" s="2" t="s">
        <v>30</v>
      </c>
      <c r="I29" s="2">
        <v>32</v>
      </c>
      <c r="J29" s="2" t="str">
        <f t="shared" si="0"/>
        <v>GBS</v>
      </c>
      <c r="K29" s="2" t="s">
        <v>16</v>
      </c>
      <c r="L29" s="2" t="s">
        <v>107</v>
      </c>
    </row>
    <row r="30" spans="1:12" ht="14.5" x14ac:dyDescent="0.35">
      <c r="A30" s="2"/>
      <c r="B30" s="2" t="str">
        <f>"9781423657095"</f>
        <v>9781423657095</v>
      </c>
      <c r="C30" s="2" t="s">
        <v>108</v>
      </c>
      <c r="D30" s="2" t="s">
        <v>106</v>
      </c>
      <c r="E30" s="2" t="s">
        <v>81</v>
      </c>
      <c r="F30" s="2" t="s">
        <v>96</v>
      </c>
      <c r="G30" s="2">
        <v>14.99</v>
      </c>
      <c r="H30" s="2" t="s">
        <v>30</v>
      </c>
      <c r="I30" s="2">
        <v>33</v>
      </c>
      <c r="J30" s="2" t="str">
        <f t="shared" si="0"/>
        <v>GBS</v>
      </c>
      <c r="K30" s="2" t="s">
        <v>16</v>
      </c>
      <c r="L30" s="2" t="s">
        <v>109</v>
      </c>
    </row>
    <row r="31" spans="1:12" ht="14.5" x14ac:dyDescent="0.35">
      <c r="A31" s="2"/>
      <c r="B31" s="2" t="str">
        <f>"9781948066020"</f>
        <v>9781948066020</v>
      </c>
      <c r="C31" s="2" t="s">
        <v>110</v>
      </c>
      <c r="D31" s="2" t="s">
        <v>111</v>
      </c>
      <c r="E31" s="2" t="s">
        <v>81</v>
      </c>
      <c r="F31" s="2" t="s">
        <v>96</v>
      </c>
      <c r="G31" s="2">
        <v>14.99</v>
      </c>
      <c r="H31" s="2" t="s">
        <v>35</v>
      </c>
      <c r="I31" s="2">
        <v>34</v>
      </c>
      <c r="J31" s="2" t="str">
        <f t="shared" si="0"/>
        <v>GBS</v>
      </c>
      <c r="K31" s="2" t="s">
        <v>16</v>
      </c>
      <c r="L31" s="2" t="s">
        <v>112</v>
      </c>
    </row>
    <row r="32" spans="1:12" ht="29" x14ac:dyDescent="0.35">
      <c r="A32" s="2"/>
      <c r="B32" s="2" t="str">
        <f>"9781947971738"</f>
        <v>9781947971738</v>
      </c>
      <c r="C32" s="2" t="s">
        <v>113</v>
      </c>
      <c r="D32" s="2" t="s">
        <v>114</v>
      </c>
      <c r="E32" s="2" t="s">
        <v>81</v>
      </c>
      <c r="F32" s="2" t="s">
        <v>96</v>
      </c>
      <c r="G32" s="2">
        <v>14.99</v>
      </c>
      <c r="H32" s="3">
        <v>40015</v>
      </c>
      <c r="I32" s="2">
        <v>35</v>
      </c>
      <c r="J32" s="2" t="str">
        <f t="shared" si="0"/>
        <v>GBS</v>
      </c>
      <c r="K32" s="2" t="s">
        <v>16</v>
      </c>
      <c r="L32" s="2" t="s">
        <v>112</v>
      </c>
    </row>
    <row r="33" spans="1:12" ht="29" x14ac:dyDescent="0.35">
      <c r="A33" s="2"/>
      <c r="B33" s="2" t="str">
        <f>"9781947971752"</f>
        <v>9781947971752</v>
      </c>
      <c r="C33" s="2" t="s">
        <v>115</v>
      </c>
      <c r="D33" s="2" t="s">
        <v>114</v>
      </c>
      <c r="E33" s="2" t="s">
        <v>81</v>
      </c>
      <c r="F33" s="2" t="s">
        <v>96</v>
      </c>
      <c r="G33" s="2">
        <v>14.99</v>
      </c>
      <c r="H33" s="3">
        <v>40015</v>
      </c>
      <c r="I33" s="2">
        <v>36</v>
      </c>
      <c r="J33" s="2" t="str">
        <f t="shared" si="0"/>
        <v>GBS</v>
      </c>
      <c r="K33" s="2" t="s">
        <v>16</v>
      </c>
      <c r="L33" s="2" t="s">
        <v>112</v>
      </c>
    </row>
    <row r="34" spans="1:12" ht="29" x14ac:dyDescent="0.35">
      <c r="A34" s="2"/>
      <c r="B34" s="2" t="str">
        <f>"9781947971745"</f>
        <v>9781947971745</v>
      </c>
      <c r="C34" s="2" t="s">
        <v>116</v>
      </c>
      <c r="D34" s="2" t="s">
        <v>114</v>
      </c>
      <c r="E34" s="2" t="s">
        <v>81</v>
      </c>
      <c r="F34" s="2" t="s">
        <v>96</v>
      </c>
      <c r="G34" s="2">
        <v>14.99</v>
      </c>
      <c r="H34" s="3">
        <v>40015</v>
      </c>
      <c r="I34" s="2">
        <v>37</v>
      </c>
      <c r="J34" s="2" t="str">
        <f t="shared" ref="J34:J65" si="1">"GBS"</f>
        <v>GBS</v>
      </c>
      <c r="K34" s="2" t="s">
        <v>16</v>
      </c>
      <c r="L34" s="2" t="s">
        <v>112</v>
      </c>
    </row>
    <row r="35" spans="1:12" ht="29" x14ac:dyDescent="0.35">
      <c r="A35" s="2"/>
      <c r="B35" s="2" t="str">
        <f>"9781947971714"</f>
        <v>9781947971714</v>
      </c>
      <c r="C35" s="2" t="s">
        <v>117</v>
      </c>
      <c r="D35" s="2" t="s">
        <v>114</v>
      </c>
      <c r="E35" s="2" t="s">
        <v>81</v>
      </c>
      <c r="F35" s="2" t="s">
        <v>96</v>
      </c>
      <c r="G35" s="2">
        <v>14.99</v>
      </c>
      <c r="H35" s="3">
        <v>40015</v>
      </c>
      <c r="I35" s="2">
        <v>38</v>
      </c>
      <c r="J35" s="2" t="str">
        <f t="shared" si="1"/>
        <v>GBS</v>
      </c>
      <c r="K35" s="2" t="s">
        <v>16</v>
      </c>
      <c r="L35" s="2" t="s">
        <v>118</v>
      </c>
    </row>
    <row r="36" spans="1:12" ht="29" x14ac:dyDescent="0.35">
      <c r="A36" s="2"/>
      <c r="B36" s="2" t="str">
        <f>"9781947971721"</f>
        <v>9781947971721</v>
      </c>
      <c r="C36" s="2" t="s">
        <v>119</v>
      </c>
      <c r="D36" s="2" t="s">
        <v>114</v>
      </c>
      <c r="E36" s="2" t="s">
        <v>81</v>
      </c>
      <c r="F36" s="2" t="s">
        <v>96</v>
      </c>
      <c r="G36" s="2">
        <v>14.99</v>
      </c>
      <c r="H36" s="3">
        <v>40015</v>
      </c>
      <c r="I36" s="2">
        <v>39</v>
      </c>
      <c r="J36" s="2" t="str">
        <f t="shared" si="1"/>
        <v>GBS</v>
      </c>
      <c r="K36" s="2" t="s">
        <v>16</v>
      </c>
      <c r="L36" s="2" t="s">
        <v>118</v>
      </c>
    </row>
    <row r="37" spans="1:12" ht="29" x14ac:dyDescent="0.35">
      <c r="A37" s="2"/>
      <c r="B37" s="2" t="str">
        <f>"9781947971691"</f>
        <v>9781947971691</v>
      </c>
      <c r="C37" s="2" t="s">
        <v>120</v>
      </c>
      <c r="D37" s="2" t="s">
        <v>121</v>
      </c>
      <c r="E37" s="2" t="s">
        <v>81</v>
      </c>
      <c r="F37" s="2" t="s">
        <v>96</v>
      </c>
      <c r="G37" s="2">
        <v>14.99</v>
      </c>
      <c r="H37" s="2" t="s">
        <v>35</v>
      </c>
      <c r="I37" s="2">
        <v>40</v>
      </c>
      <c r="J37" s="2" t="str">
        <f t="shared" si="1"/>
        <v>GBS</v>
      </c>
      <c r="K37" s="2" t="s">
        <v>16</v>
      </c>
      <c r="L37" s="2" t="s">
        <v>122</v>
      </c>
    </row>
    <row r="38" spans="1:12" ht="29" x14ac:dyDescent="0.35">
      <c r="A38" s="2"/>
      <c r="B38" s="2" t="str">
        <f>"9781947971707"</f>
        <v>9781947971707</v>
      </c>
      <c r="C38" s="2" t="s">
        <v>123</v>
      </c>
      <c r="D38" s="2" t="s">
        <v>121</v>
      </c>
      <c r="E38" s="2" t="s">
        <v>81</v>
      </c>
      <c r="F38" s="2" t="s">
        <v>96</v>
      </c>
      <c r="G38" s="2">
        <v>14.99</v>
      </c>
      <c r="H38" s="2" t="s">
        <v>35</v>
      </c>
      <c r="I38" s="2">
        <v>41</v>
      </c>
      <c r="J38" s="2" t="str">
        <f t="shared" si="1"/>
        <v>GBS</v>
      </c>
      <c r="K38" s="2" t="s">
        <v>16</v>
      </c>
      <c r="L38" s="2" t="s">
        <v>122</v>
      </c>
    </row>
    <row r="39" spans="1:12" ht="29" x14ac:dyDescent="0.35">
      <c r="A39" s="2"/>
      <c r="B39" s="2" t="str">
        <f>"9781947971578"</f>
        <v>9781947971578</v>
      </c>
      <c r="C39" s="2" t="s">
        <v>124</v>
      </c>
      <c r="D39" s="2" t="s">
        <v>125</v>
      </c>
      <c r="E39" s="2" t="s">
        <v>81</v>
      </c>
      <c r="F39" s="2" t="s">
        <v>15</v>
      </c>
      <c r="G39" s="2">
        <v>24.99</v>
      </c>
      <c r="H39" s="2" t="s">
        <v>42</v>
      </c>
      <c r="I39" s="2">
        <v>42</v>
      </c>
      <c r="J39" s="2" t="str">
        <f t="shared" si="1"/>
        <v>GBS</v>
      </c>
      <c r="K39" s="2" t="s">
        <v>16</v>
      </c>
      <c r="L39" s="2" t="s">
        <v>126</v>
      </c>
    </row>
    <row r="40" spans="1:12" ht="14.5" x14ac:dyDescent="0.35">
      <c r="A40" s="2"/>
      <c r="B40" s="2" t="str">
        <f>"9781947971684"</f>
        <v>9781947971684</v>
      </c>
      <c r="C40" s="2" t="s">
        <v>127</v>
      </c>
      <c r="D40" s="2" t="s">
        <v>128</v>
      </c>
      <c r="E40" s="2" t="s">
        <v>81</v>
      </c>
      <c r="F40" s="2" t="s">
        <v>15</v>
      </c>
      <c r="G40" s="2">
        <v>25.99</v>
      </c>
      <c r="H40" s="3">
        <v>40015</v>
      </c>
      <c r="I40" s="2">
        <v>43</v>
      </c>
      <c r="J40" s="2" t="str">
        <f t="shared" si="1"/>
        <v>GBS</v>
      </c>
      <c r="K40" s="2" t="s">
        <v>16</v>
      </c>
      <c r="L40" s="2" t="s">
        <v>118</v>
      </c>
    </row>
    <row r="41" spans="1:12" ht="29" x14ac:dyDescent="0.35">
      <c r="A41" s="2"/>
      <c r="B41" s="2" t="str">
        <f>"9781947971677"</f>
        <v>9781947971677</v>
      </c>
      <c r="C41" s="2" t="s">
        <v>129</v>
      </c>
      <c r="D41" s="2" t="s">
        <v>130</v>
      </c>
      <c r="E41" s="2" t="s">
        <v>81</v>
      </c>
      <c r="F41" s="2" t="s">
        <v>15</v>
      </c>
      <c r="G41" s="2">
        <v>25.99</v>
      </c>
      <c r="H41" s="3">
        <v>40015</v>
      </c>
      <c r="I41" s="2">
        <v>44</v>
      </c>
      <c r="J41" s="2" t="str">
        <f t="shared" si="1"/>
        <v>GBS</v>
      </c>
      <c r="K41" s="2" t="s">
        <v>16</v>
      </c>
      <c r="L41" s="2" t="s">
        <v>131</v>
      </c>
    </row>
    <row r="42" spans="1:12" ht="14.5" x14ac:dyDescent="0.35">
      <c r="A42" s="2"/>
      <c r="B42" s="2" t="str">
        <f>"9781947971936"</f>
        <v>9781947971936</v>
      </c>
      <c r="C42" s="2" t="s">
        <v>132</v>
      </c>
      <c r="D42" s="2" t="s">
        <v>133</v>
      </c>
      <c r="E42" s="2" t="s">
        <v>134</v>
      </c>
      <c r="F42" s="2" t="s">
        <v>135</v>
      </c>
      <c r="G42" s="2">
        <v>18</v>
      </c>
      <c r="H42" s="2" t="s">
        <v>136</v>
      </c>
      <c r="I42" s="2">
        <v>45</v>
      </c>
      <c r="J42" s="2" t="str">
        <f t="shared" si="1"/>
        <v>GBS</v>
      </c>
      <c r="K42" s="2" t="s">
        <v>16</v>
      </c>
      <c r="L42" s="2" t="s">
        <v>137</v>
      </c>
    </row>
    <row r="43" spans="1:12" ht="14.5" x14ac:dyDescent="0.35">
      <c r="A43" s="2"/>
      <c r="B43" s="2" t="str">
        <f>"9781947971943"</f>
        <v>9781947971943</v>
      </c>
      <c r="C43" s="2" t="s">
        <v>138</v>
      </c>
      <c r="D43" s="2" t="s">
        <v>133</v>
      </c>
      <c r="E43" s="2" t="s">
        <v>134</v>
      </c>
      <c r="F43" s="2" t="s">
        <v>135</v>
      </c>
      <c r="G43" s="2">
        <v>18</v>
      </c>
      <c r="H43" s="2" t="s">
        <v>136</v>
      </c>
      <c r="I43" s="2">
        <v>45</v>
      </c>
      <c r="J43" s="2" t="str">
        <f t="shared" si="1"/>
        <v>GBS</v>
      </c>
      <c r="K43" s="2" t="s">
        <v>16</v>
      </c>
      <c r="L43" s="2" t="s">
        <v>137</v>
      </c>
    </row>
    <row r="44" spans="1:12" ht="14.5" x14ac:dyDescent="0.35">
      <c r="A44" s="2"/>
      <c r="B44" s="2" t="str">
        <f>"9781947971929"</f>
        <v>9781947971929</v>
      </c>
      <c r="C44" s="2" t="s">
        <v>139</v>
      </c>
      <c r="D44" s="2" t="s">
        <v>133</v>
      </c>
      <c r="E44" s="2" t="s">
        <v>134</v>
      </c>
      <c r="F44" s="2" t="s">
        <v>135</v>
      </c>
      <c r="G44" s="2">
        <v>18</v>
      </c>
      <c r="H44" s="2" t="s">
        <v>136</v>
      </c>
      <c r="I44" s="2">
        <v>45</v>
      </c>
      <c r="J44" s="2" t="str">
        <f t="shared" si="1"/>
        <v>GBS</v>
      </c>
      <c r="K44" s="2" t="s">
        <v>16</v>
      </c>
      <c r="L44" s="2" t="s">
        <v>137</v>
      </c>
    </row>
    <row r="45" spans="1:12" ht="14.5" x14ac:dyDescent="0.35">
      <c r="A45" s="2"/>
      <c r="B45" s="2" t="str">
        <f>"9781947971950"</f>
        <v>9781947971950</v>
      </c>
      <c r="C45" s="2" t="s">
        <v>140</v>
      </c>
      <c r="D45" s="2" t="s">
        <v>133</v>
      </c>
      <c r="E45" s="2" t="s">
        <v>134</v>
      </c>
      <c r="F45" s="2" t="s">
        <v>135</v>
      </c>
      <c r="G45" s="2">
        <v>18</v>
      </c>
      <c r="H45" s="2" t="s">
        <v>136</v>
      </c>
      <c r="I45" s="2">
        <v>45</v>
      </c>
      <c r="J45" s="2" t="str">
        <f t="shared" si="1"/>
        <v>GBS</v>
      </c>
      <c r="K45" s="2" t="s">
        <v>16</v>
      </c>
      <c r="L45" s="2" t="s">
        <v>137</v>
      </c>
    </row>
    <row r="46" spans="1:12" ht="14.5" x14ac:dyDescent="0.35">
      <c r="A46" s="2"/>
      <c r="B46" s="2" t="str">
        <f>"9781947971967"</f>
        <v>9781947971967</v>
      </c>
      <c r="C46" s="2" t="s">
        <v>141</v>
      </c>
      <c r="D46" s="2" t="s">
        <v>133</v>
      </c>
      <c r="E46" s="2" t="s">
        <v>134</v>
      </c>
      <c r="F46" s="2" t="s">
        <v>135</v>
      </c>
      <c r="G46" s="2">
        <v>18</v>
      </c>
      <c r="H46" s="2" t="s">
        <v>136</v>
      </c>
      <c r="I46" s="2">
        <v>45</v>
      </c>
      <c r="J46" s="2" t="str">
        <f t="shared" si="1"/>
        <v>GBS</v>
      </c>
      <c r="K46" s="2" t="s">
        <v>16</v>
      </c>
      <c r="L46" s="2" t="s">
        <v>137</v>
      </c>
    </row>
    <row r="47" spans="1:12" ht="14.5" x14ac:dyDescent="0.35">
      <c r="A47" s="2"/>
      <c r="B47" s="2" t="str">
        <f>"9781947971974"</f>
        <v>9781947971974</v>
      </c>
      <c r="C47" s="2" t="s">
        <v>142</v>
      </c>
      <c r="D47" s="2" t="s">
        <v>133</v>
      </c>
      <c r="E47" s="2" t="s">
        <v>134</v>
      </c>
      <c r="F47" s="2" t="s">
        <v>135</v>
      </c>
      <c r="G47" s="2">
        <v>18</v>
      </c>
      <c r="H47" s="2" t="s">
        <v>136</v>
      </c>
      <c r="I47" s="2">
        <v>45</v>
      </c>
      <c r="J47" s="2" t="str">
        <f t="shared" si="1"/>
        <v>GBS</v>
      </c>
      <c r="K47" s="2" t="s">
        <v>16</v>
      </c>
      <c r="L47" s="2" t="s">
        <v>137</v>
      </c>
    </row>
    <row r="48" spans="1:12" ht="29" x14ac:dyDescent="0.35">
      <c r="A48" s="2"/>
      <c r="B48" s="2" t="str">
        <f>"9781947971820"</f>
        <v>9781947971820</v>
      </c>
      <c r="C48" s="2" t="s">
        <v>143</v>
      </c>
      <c r="D48" s="2" t="s">
        <v>133</v>
      </c>
      <c r="E48" s="2" t="s">
        <v>134</v>
      </c>
      <c r="F48" s="2" t="s">
        <v>135</v>
      </c>
      <c r="G48" s="2">
        <v>18</v>
      </c>
      <c r="H48" s="2" t="s">
        <v>136</v>
      </c>
      <c r="I48" s="2">
        <v>46</v>
      </c>
      <c r="J48" s="2" t="str">
        <f t="shared" si="1"/>
        <v>GBS</v>
      </c>
      <c r="K48" s="2" t="s">
        <v>16</v>
      </c>
      <c r="L48" s="2" t="s">
        <v>137</v>
      </c>
    </row>
    <row r="49" spans="1:12" ht="29" x14ac:dyDescent="0.35">
      <c r="A49" s="2"/>
      <c r="B49" s="2" t="str">
        <f>"9781947971837"</f>
        <v>9781947971837</v>
      </c>
      <c r="C49" s="2" t="s">
        <v>144</v>
      </c>
      <c r="D49" s="2" t="s">
        <v>133</v>
      </c>
      <c r="E49" s="2" t="s">
        <v>134</v>
      </c>
      <c r="F49" s="2" t="s">
        <v>135</v>
      </c>
      <c r="G49" s="2">
        <v>18</v>
      </c>
      <c r="H49" s="2" t="s">
        <v>136</v>
      </c>
      <c r="I49" s="2">
        <v>46</v>
      </c>
      <c r="J49" s="2" t="str">
        <f t="shared" si="1"/>
        <v>GBS</v>
      </c>
      <c r="K49" s="2" t="s">
        <v>16</v>
      </c>
      <c r="L49" s="2" t="s">
        <v>137</v>
      </c>
    </row>
    <row r="50" spans="1:12" ht="29" x14ac:dyDescent="0.35">
      <c r="A50" s="2"/>
      <c r="B50" s="2" t="str">
        <f>"9781947971851"</f>
        <v>9781947971851</v>
      </c>
      <c r="C50" s="2" t="s">
        <v>145</v>
      </c>
      <c r="D50" s="2" t="s">
        <v>133</v>
      </c>
      <c r="E50" s="2" t="s">
        <v>134</v>
      </c>
      <c r="F50" s="2" t="s">
        <v>135</v>
      </c>
      <c r="G50" s="2">
        <v>18</v>
      </c>
      <c r="H50" s="2" t="s">
        <v>136</v>
      </c>
      <c r="I50" s="2">
        <v>46</v>
      </c>
      <c r="J50" s="2" t="str">
        <f t="shared" si="1"/>
        <v>GBS</v>
      </c>
      <c r="K50" s="2" t="s">
        <v>16</v>
      </c>
      <c r="L50" s="2" t="s">
        <v>137</v>
      </c>
    </row>
    <row r="51" spans="1:12" ht="29" x14ac:dyDescent="0.35">
      <c r="A51" s="2"/>
      <c r="B51" s="2" t="str">
        <f>"9781947971844"</f>
        <v>9781947971844</v>
      </c>
      <c r="C51" s="2" t="s">
        <v>146</v>
      </c>
      <c r="D51" s="2" t="s">
        <v>133</v>
      </c>
      <c r="E51" s="2" t="s">
        <v>134</v>
      </c>
      <c r="F51" s="2" t="s">
        <v>135</v>
      </c>
      <c r="G51" s="2">
        <v>18</v>
      </c>
      <c r="H51" s="2" t="s">
        <v>136</v>
      </c>
      <c r="I51" s="2">
        <v>46</v>
      </c>
      <c r="J51" s="2" t="str">
        <f t="shared" si="1"/>
        <v>GBS</v>
      </c>
      <c r="K51" s="2" t="s">
        <v>16</v>
      </c>
      <c r="L51" s="2" t="s">
        <v>137</v>
      </c>
    </row>
    <row r="52" spans="1:12" ht="29" x14ac:dyDescent="0.35">
      <c r="A52" s="2"/>
      <c r="B52" s="2" t="str">
        <f>"9781947971806"</f>
        <v>9781947971806</v>
      </c>
      <c r="C52" s="2" t="s">
        <v>147</v>
      </c>
      <c r="D52" s="2" t="s">
        <v>133</v>
      </c>
      <c r="E52" s="2" t="s">
        <v>134</v>
      </c>
      <c r="F52" s="2" t="s">
        <v>135</v>
      </c>
      <c r="G52" s="2">
        <v>18</v>
      </c>
      <c r="H52" s="2" t="s">
        <v>136</v>
      </c>
      <c r="I52" s="2">
        <v>46</v>
      </c>
      <c r="J52" s="2" t="str">
        <f t="shared" si="1"/>
        <v>GBS</v>
      </c>
      <c r="K52" s="2" t="s">
        <v>16</v>
      </c>
      <c r="L52" s="2" t="s">
        <v>137</v>
      </c>
    </row>
    <row r="53" spans="1:12" ht="29" x14ac:dyDescent="0.35">
      <c r="A53" s="2"/>
      <c r="B53" s="2" t="str">
        <f>"9781947971813"</f>
        <v>9781947971813</v>
      </c>
      <c r="C53" s="2" t="s">
        <v>148</v>
      </c>
      <c r="D53" s="2" t="s">
        <v>133</v>
      </c>
      <c r="E53" s="2" t="s">
        <v>134</v>
      </c>
      <c r="F53" s="2" t="s">
        <v>135</v>
      </c>
      <c r="G53" s="2">
        <v>18</v>
      </c>
      <c r="H53" s="2" t="s">
        <v>136</v>
      </c>
      <c r="I53" s="2">
        <v>46</v>
      </c>
      <c r="J53" s="2" t="str">
        <f t="shared" si="1"/>
        <v>GBS</v>
      </c>
      <c r="K53" s="2" t="s">
        <v>16</v>
      </c>
      <c r="L53" s="2" t="s">
        <v>137</v>
      </c>
    </row>
    <row r="54" spans="1:12" ht="14.5" x14ac:dyDescent="0.35">
      <c r="A54" s="2"/>
      <c r="B54" s="2" t="str">
        <f>"9781947971868"</f>
        <v>9781947971868</v>
      </c>
      <c r="C54" s="2" t="s">
        <v>149</v>
      </c>
      <c r="D54" s="2" t="s">
        <v>133</v>
      </c>
      <c r="E54" s="2" t="s">
        <v>134</v>
      </c>
      <c r="F54" s="2" t="s">
        <v>135</v>
      </c>
      <c r="G54" s="2">
        <v>18</v>
      </c>
      <c r="H54" s="2" t="s">
        <v>136</v>
      </c>
      <c r="I54" s="2">
        <v>47</v>
      </c>
      <c r="J54" s="2" t="str">
        <f t="shared" si="1"/>
        <v>GBS</v>
      </c>
      <c r="K54" s="2" t="s">
        <v>16</v>
      </c>
      <c r="L54" s="2" t="s">
        <v>137</v>
      </c>
    </row>
    <row r="55" spans="1:12" ht="29" x14ac:dyDescent="0.35">
      <c r="A55" s="2"/>
      <c r="B55" s="2" t="str">
        <f>"9781947971875"</f>
        <v>9781947971875</v>
      </c>
      <c r="C55" s="2" t="s">
        <v>150</v>
      </c>
      <c r="D55" s="2" t="s">
        <v>133</v>
      </c>
      <c r="E55" s="2" t="s">
        <v>134</v>
      </c>
      <c r="F55" s="2" t="s">
        <v>135</v>
      </c>
      <c r="G55" s="2">
        <v>18</v>
      </c>
      <c r="H55" s="2" t="s">
        <v>136</v>
      </c>
      <c r="I55" s="2">
        <v>47</v>
      </c>
      <c r="J55" s="2" t="str">
        <f t="shared" si="1"/>
        <v>GBS</v>
      </c>
      <c r="K55" s="2" t="s">
        <v>16</v>
      </c>
      <c r="L55" s="2" t="s">
        <v>137</v>
      </c>
    </row>
    <row r="56" spans="1:12" ht="29" x14ac:dyDescent="0.35">
      <c r="A56" s="2"/>
      <c r="B56" s="2" t="str">
        <f>"9781947971882"</f>
        <v>9781947971882</v>
      </c>
      <c r="C56" s="2" t="s">
        <v>151</v>
      </c>
      <c r="D56" s="2" t="s">
        <v>133</v>
      </c>
      <c r="E56" s="2" t="s">
        <v>134</v>
      </c>
      <c r="F56" s="2" t="s">
        <v>135</v>
      </c>
      <c r="G56" s="2">
        <v>18</v>
      </c>
      <c r="H56" s="2" t="s">
        <v>136</v>
      </c>
      <c r="I56" s="2">
        <v>47</v>
      </c>
      <c r="J56" s="2" t="str">
        <f t="shared" si="1"/>
        <v>GBS</v>
      </c>
      <c r="K56" s="2" t="s">
        <v>16</v>
      </c>
      <c r="L56" s="2" t="s">
        <v>137</v>
      </c>
    </row>
    <row r="57" spans="1:12" ht="29" x14ac:dyDescent="0.35">
      <c r="A57" s="2"/>
      <c r="B57" s="2" t="str">
        <f>"9781947971899"</f>
        <v>9781947971899</v>
      </c>
      <c r="C57" s="2" t="s">
        <v>152</v>
      </c>
      <c r="D57" s="2" t="s">
        <v>133</v>
      </c>
      <c r="E57" s="2" t="s">
        <v>134</v>
      </c>
      <c r="F57" s="2" t="s">
        <v>135</v>
      </c>
      <c r="G57" s="2">
        <v>18</v>
      </c>
      <c r="H57" s="2" t="s">
        <v>136</v>
      </c>
      <c r="I57" s="2">
        <v>47</v>
      </c>
      <c r="J57" s="2" t="str">
        <f t="shared" si="1"/>
        <v>GBS</v>
      </c>
      <c r="K57" s="2" t="s">
        <v>16</v>
      </c>
      <c r="L57" s="2" t="s">
        <v>137</v>
      </c>
    </row>
    <row r="58" spans="1:12" ht="29" x14ac:dyDescent="0.35">
      <c r="A58" s="2"/>
      <c r="B58" s="2" t="str">
        <f>"9781947971905"</f>
        <v>9781947971905</v>
      </c>
      <c r="C58" s="2" t="s">
        <v>153</v>
      </c>
      <c r="D58" s="2" t="s">
        <v>133</v>
      </c>
      <c r="E58" s="2" t="s">
        <v>134</v>
      </c>
      <c r="F58" s="2" t="s">
        <v>135</v>
      </c>
      <c r="G58" s="2">
        <v>18</v>
      </c>
      <c r="H58" s="2" t="s">
        <v>136</v>
      </c>
      <c r="I58" s="2">
        <v>47</v>
      </c>
      <c r="J58" s="2" t="str">
        <f t="shared" si="1"/>
        <v>GBS</v>
      </c>
      <c r="K58" s="2" t="s">
        <v>16</v>
      </c>
      <c r="L58" s="2" t="s">
        <v>137</v>
      </c>
    </row>
    <row r="59" spans="1:12" ht="29" x14ac:dyDescent="0.35">
      <c r="A59" s="2"/>
      <c r="B59" s="2" t="str">
        <f>"9781947971912"</f>
        <v>9781947971912</v>
      </c>
      <c r="C59" s="2" t="s">
        <v>154</v>
      </c>
      <c r="D59" s="2" t="s">
        <v>133</v>
      </c>
      <c r="E59" s="2" t="s">
        <v>134</v>
      </c>
      <c r="F59" s="2" t="s">
        <v>135</v>
      </c>
      <c r="G59" s="2">
        <v>18</v>
      </c>
      <c r="H59" s="2" t="s">
        <v>136</v>
      </c>
      <c r="I59" s="2">
        <v>47</v>
      </c>
      <c r="J59" s="2" t="str">
        <f t="shared" si="1"/>
        <v>GBS</v>
      </c>
      <c r="K59" s="2" t="s">
        <v>16</v>
      </c>
      <c r="L59" s="2" t="s">
        <v>137</v>
      </c>
    </row>
    <row r="60" spans="1:12" ht="14.5" x14ac:dyDescent="0.35">
      <c r="A60" s="2"/>
      <c r="B60" s="2" t="str">
        <f>"9781423658351"</f>
        <v>9781423658351</v>
      </c>
      <c r="C60" s="2" t="s">
        <v>155</v>
      </c>
      <c r="D60" s="2" t="s">
        <v>156</v>
      </c>
      <c r="E60" s="2" t="s">
        <v>134</v>
      </c>
      <c r="F60" s="2" t="s">
        <v>157</v>
      </c>
      <c r="G60" s="2">
        <v>22.5</v>
      </c>
      <c r="H60" s="3">
        <v>39742</v>
      </c>
      <c r="I60" s="2">
        <v>48</v>
      </c>
      <c r="J60" s="2" t="str">
        <f t="shared" si="1"/>
        <v>GBS</v>
      </c>
      <c r="K60" s="2" t="s">
        <v>16</v>
      </c>
      <c r="L60" s="2" t="s">
        <v>137</v>
      </c>
    </row>
    <row r="61" spans="1:12" ht="14.5" x14ac:dyDescent="0.35">
      <c r="A61" s="2"/>
      <c r="B61" s="2" t="str">
        <f>"9781423658368"</f>
        <v>9781423658368</v>
      </c>
      <c r="C61" s="2" t="s">
        <v>158</v>
      </c>
      <c r="D61" s="2" t="s">
        <v>156</v>
      </c>
      <c r="E61" s="2" t="s">
        <v>134</v>
      </c>
      <c r="F61" s="2" t="s">
        <v>157</v>
      </c>
      <c r="G61" s="2">
        <v>22.5</v>
      </c>
      <c r="H61" s="3">
        <v>39742</v>
      </c>
      <c r="I61" s="2">
        <v>48</v>
      </c>
      <c r="J61" s="2" t="str">
        <f t="shared" si="1"/>
        <v>GBS</v>
      </c>
      <c r="K61" s="2" t="s">
        <v>16</v>
      </c>
      <c r="L61" s="2" t="s">
        <v>137</v>
      </c>
    </row>
    <row r="62" spans="1:12" ht="14.5" x14ac:dyDescent="0.35">
      <c r="A62" s="2"/>
      <c r="B62" s="2" t="str">
        <f>"9781423658375"</f>
        <v>9781423658375</v>
      </c>
      <c r="C62" s="2" t="s">
        <v>159</v>
      </c>
      <c r="D62" s="2" t="s">
        <v>156</v>
      </c>
      <c r="E62" s="2" t="s">
        <v>134</v>
      </c>
      <c r="F62" s="2" t="s">
        <v>157</v>
      </c>
      <c r="G62" s="2">
        <v>22.5</v>
      </c>
      <c r="H62" s="3">
        <v>39742</v>
      </c>
      <c r="I62" s="2">
        <v>48</v>
      </c>
      <c r="J62" s="2" t="str">
        <f t="shared" si="1"/>
        <v>GBS</v>
      </c>
      <c r="K62" s="2" t="s">
        <v>16</v>
      </c>
      <c r="L62" s="2" t="s">
        <v>137</v>
      </c>
    </row>
    <row r="63" spans="1:12" ht="14.5" x14ac:dyDescent="0.35">
      <c r="A63" s="2"/>
      <c r="B63" s="2" t="str">
        <f>"9781423659051"</f>
        <v>9781423659051</v>
      </c>
      <c r="C63" s="2" t="s">
        <v>160</v>
      </c>
      <c r="D63" s="2" t="s">
        <v>161</v>
      </c>
      <c r="E63" s="2" t="s">
        <v>134</v>
      </c>
      <c r="F63" s="2" t="s">
        <v>162</v>
      </c>
      <c r="G63" s="2">
        <v>6</v>
      </c>
      <c r="H63" s="2" t="s">
        <v>47</v>
      </c>
      <c r="I63" s="2">
        <v>52</v>
      </c>
      <c r="J63" s="2" t="str">
        <f t="shared" si="1"/>
        <v>GBS</v>
      </c>
      <c r="K63" s="2" t="s">
        <v>16</v>
      </c>
      <c r="L63" s="2" t="s">
        <v>137</v>
      </c>
    </row>
    <row r="64" spans="1:12" ht="14.5" x14ac:dyDescent="0.35">
      <c r="A64" s="2"/>
      <c r="B64" s="2" t="str">
        <f>"9781423658993"</f>
        <v>9781423658993</v>
      </c>
      <c r="C64" s="2" t="s">
        <v>163</v>
      </c>
      <c r="D64" s="2" t="s">
        <v>161</v>
      </c>
      <c r="E64" s="2" t="s">
        <v>134</v>
      </c>
      <c r="F64" s="2" t="s">
        <v>162</v>
      </c>
      <c r="G64" s="2">
        <v>6</v>
      </c>
      <c r="H64" s="2" t="s">
        <v>47</v>
      </c>
      <c r="I64" s="2">
        <v>52</v>
      </c>
      <c r="J64" s="2" t="str">
        <f t="shared" si="1"/>
        <v>GBS</v>
      </c>
      <c r="K64" s="2" t="s">
        <v>16</v>
      </c>
      <c r="L64" s="2" t="s">
        <v>137</v>
      </c>
    </row>
    <row r="65" spans="1:12" ht="14.5" x14ac:dyDescent="0.35">
      <c r="A65" s="2"/>
      <c r="B65" s="2" t="str">
        <f>"9781423659044"</f>
        <v>9781423659044</v>
      </c>
      <c r="C65" s="2" t="s">
        <v>164</v>
      </c>
      <c r="D65" s="2" t="s">
        <v>161</v>
      </c>
      <c r="E65" s="2" t="s">
        <v>134</v>
      </c>
      <c r="F65" s="2" t="s">
        <v>162</v>
      </c>
      <c r="G65" s="2">
        <v>6</v>
      </c>
      <c r="H65" s="2" t="s">
        <v>47</v>
      </c>
      <c r="I65" s="2">
        <v>52</v>
      </c>
      <c r="J65" s="2" t="str">
        <f t="shared" si="1"/>
        <v>GBS</v>
      </c>
      <c r="K65" s="2" t="s">
        <v>16</v>
      </c>
      <c r="L65" s="2" t="s">
        <v>137</v>
      </c>
    </row>
    <row r="66" spans="1:12" ht="14.5" x14ac:dyDescent="0.35">
      <c r="A66" s="2"/>
      <c r="B66" s="2" t="str">
        <f>"9781423659006"</f>
        <v>9781423659006</v>
      </c>
      <c r="C66" s="2" t="s">
        <v>165</v>
      </c>
      <c r="D66" s="2" t="s">
        <v>161</v>
      </c>
      <c r="E66" s="2" t="s">
        <v>134</v>
      </c>
      <c r="F66" s="2" t="s">
        <v>162</v>
      </c>
      <c r="G66" s="2">
        <v>6</v>
      </c>
      <c r="H66" s="2" t="s">
        <v>47</v>
      </c>
      <c r="I66" s="2">
        <v>52</v>
      </c>
      <c r="J66" s="2" t="str">
        <f t="shared" ref="J66:J73" si="2">"GBS"</f>
        <v>GBS</v>
      </c>
      <c r="K66" s="2" t="s">
        <v>16</v>
      </c>
      <c r="L66" s="2" t="s">
        <v>137</v>
      </c>
    </row>
    <row r="67" spans="1:12" ht="14.5" x14ac:dyDescent="0.35">
      <c r="A67" s="2"/>
      <c r="B67" s="2" t="str">
        <f>"9781423658740"</f>
        <v>9781423658740</v>
      </c>
      <c r="C67" s="2" t="s">
        <v>166</v>
      </c>
      <c r="D67" s="2" t="s">
        <v>161</v>
      </c>
      <c r="E67" s="2" t="s">
        <v>134</v>
      </c>
      <c r="F67" s="2" t="s">
        <v>167</v>
      </c>
      <c r="G67" s="2">
        <v>29.99</v>
      </c>
      <c r="H67" s="2" t="s">
        <v>47</v>
      </c>
      <c r="I67" s="2">
        <v>53</v>
      </c>
      <c r="J67" s="2" t="str">
        <f t="shared" si="2"/>
        <v>GBS</v>
      </c>
      <c r="K67" s="2" t="s">
        <v>16</v>
      </c>
      <c r="L67" s="2" t="s">
        <v>137</v>
      </c>
    </row>
    <row r="68" spans="1:12" ht="14.5" x14ac:dyDescent="0.35">
      <c r="A68" s="2"/>
      <c r="B68" s="2" t="str">
        <f>"9781423658757"</f>
        <v>9781423658757</v>
      </c>
      <c r="C68" s="2" t="s">
        <v>168</v>
      </c>
      <c r="D68" s="2" t="s">
        <v>161</v>
      </c>
      <c r="E68" s="2" t="s">
        <v>134</v>
      </c>
      <c r="F68" s="2" t="s">
        <v>167</v>
      </c>
      <c r="G68" s="2">
        <v>29.99</v>
      </c>
      <c r="H68" s="2" t="s">
        <v>47</v>
      </c>
      <c r="I68" s="2">
        <v>53</v>
      </c>
      <c r="J68" s="2" t="str">
        <f t="shared" si="2"/>
        <v>GBS</v>
      </c>
      <c r="K68" s="2" t="s">
        <v>16</v>
      </c>
      <c r="L68" s="2" t="s">
        <v>137</v>
      </c>
    </row>
    <row r="69" spans="1:12" ht="14.5" x14ac:dyDescent="0.35">
      <c r="A69" s="2"/>
      <c r="B69" s="2" t="str">
        <f>"9781423658900"</f>
        <v>9781423658900</v>
      </c>
      <c r="C69" s="2" t="s">
        <v>169</v>
      </c>
      <c r="D69" s="2" t="s">
        <v>161</v>
      </c>
      <c r="E69" s="2" t="s">
        <v>134</v>
      </c>
      <c r="F69" s="2" t="s">
        <v>167</v>
      </c>
      <c r="G69" s="2">
        <v>29.99</v>
      </c>
      <c r="H69" s="2" t="s">
        <v>47</v>
      </c>
      <c r="I69" s="2">
        <v>53</v>
      </c>
      <c r="J69" s="2" t="str">
        <f t="shared" si="2"/>
        <v>GBS</v>
      </c>
      <c r="K69" s="2" t="s">
        <v>16</v>
      </c>
      <c r="L69" s="2" t="s">
        <v>137</v>
      </c>
    </row>
    <row r="70" spans="1:12" ht="14.5" x14ac:dyDescent="0.35">
      <c r="A70" s="2"/>
      <c r="B70" s="2" t="str">
        <f>"9781423658894"</f>
        <v>9781423658894</v>
      </c>
      <c r="C70" s="2" t="s">
        <v>170</v>
      </c>
      <c r="D70" s="2" t="s">
        <v>161</v>
      </c>
      <c r="E70" s="2" t="s">
        <v>134</v>
      </c>
      <c r="F70" s="2" t="s">
        <v>167</v>
      </c>
      <c r="G70" s="2">
        <v>29.99</v>
      </c>
      <c r="H70" s="2" t="s">
        <v>47</v>
      </c>
      <c r="I70" s="2">
        <v>53</v>
      </c>
      <c r="J70" s="2" t="str">
        <f t="shared" si="2"/>
        <v>GBS</v>
      </c>
      <c r="K70" s="2" t="s">
        <v>16</v>
      </c>
      <c r="L70" s="2" t="s">
        <v>137</v>
      </c>
    </row>
    <row r="71" spans="1:12" ht="14.5" x14ac:dyDescent="0.35">
      <c r="A71" s="2"/>
      <c r="B71" s="2" t="str">
        <f>"9781423658917"</f>
        <v>9781423658917</v>
      </c>
      <c r="C71" s="2" t="s">
        <v>171</v>
      </c>
      <c r="D71" s="2" t="s">
        <v>161</v>
      </c>
      <c r="E71" s="2" t="s">
        <v>134</v>
      </c>
      <c r="F71" s="2" t="s">
        <v>167</v>
      </c>
      <c r="G71" s="2">
        <v>22.5</v>
      </c>
      <c r="H71" s="2" t="s">
        <v>47</v>
      </c>
      <c r="I71" s="2">
        <v>53</v>
      </c>
      <c r="J71" s="2" t="str">
        <f t="shared" si="2"/>
        <v>GBS</v>
      </c>
      <c r="K71" s="2" t="s">
        <v>16</v>
      </c>
      <c r="L71" s="2" t="s">
        <v>137</v>
      </c>
    </row>
    <row r="72" spans="1:12" ht="14.5" x14ac:dyDescent="0.35">
      <c r="A72" s="2"/>
      <c r="B72" s="2" t="str">
        <f>"9781423658931"</f>
        <v>9781423658931</v>
      </c>
      <c r="C72" s="2" t="s">
        <v>172</v>
      </c>
      <c r="D72" s="2" t="s">
        <v>161</v>
      </c>
      <c r="E72" s="2" t="s">
        <v>134</v>
      </c>
      <c r="F72" s="2" t="s">
        <v>167</v>
      </c>
      <c r="G72" s="2">
        <v>22.5</v>
      </c>
      <c r="H72" s="2" t="s">
        <v>47</v>
      </c>
      <c r="I72" s="2">
        <v>53</v>
      </c>
      <c r="J72" s="2" t="str">
        <f t="shared" si="2"/>
        <v>GBS</v>
      </c>
      <c r="K72" s="2" t="s">
        <v>16</v>
      </c>
      <c r="L72" s="2" t="s">
        <v>137</v>
      </c>
    </row>
    <row r="73" spans="1:12" ht="14.5" x14ac:dyDescent="0.35">
      <c r="A73" s="2"/>
      <c r="B73" s="2" t="str">
        <f>"9781423658924"</f>
        <v>9781423658924</v>
      </c>
      <c r="C73" s="2" t="s">
        <v>173</v>
      </c>
      <c r="D73" s="2" t="s">
        <v>161</v>
      </c>
      <c r="E73" s="2" t="s">
        <v>134</v>
      </c>
      <c r="F73" s="2" t="s">
        <v>167</v>
      </c>
      <c r="G73" s="2">
        <v>22.5</v>
      </c>
      <c r="H73" s="2" t="s">
        <v>47</v>
      </c>
      <c r="I73" s="2">
        <v>53</v>
      </c>
      <c r="J73" s="2" t="str">
        <f t="shared" si="2"/>
        <v>GBS</v>
      </c>
      <c r="K73" s="2" t="s">
        <v>16</v>
      </c>
      <c r="L73" s="2" t="s">
        <v>137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RAI_21f-1320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2021-05-26T19:12:03Z</dcterms:created>
  <dcterms:modified xsi:type="dcterms:W3CDTF">2021-05-26T19:12:03Z</dcterms:modified>
</cp:coreProperties>
</file>